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" sheetId="1" r:id="rId1"/>
  </sheets>
  <definedNames>
    <definedName name="_xlnm.Print_Area" localSheetId="0">'Лис'!$A$1:$I$155</definedName>
  </definedNames>
  <calcPr fullCalcOnLoad="1" refMode="R1C1"/>
</workbook>
</file>

<file path=xl/sharedStrings.xml><?xml version="1.0" encoding="utf-8"?>
<sst xmlns="http://schemas.openxmlformats.org/spreadsheetml/2006/main" count="194" uniqueCount="152">
  <si>
    <t>Додаток 14</t>
  </si>
  <si>
    <t>до Порядку складання фінансової</t>
  </si>
  <si>
    <t xml:space="preserve">та бюджетної звітності розпорядниками  </t>
  </si>
  <si>
    <t>та одержувачами бюджетних коштів</t>
  </si>
  <si>
    <t>ПОЯСНЮВАЛЬНА ЗАПИСКА</t>
  </si>
  <si>
    <t xml:space="preserve">Установа  </t>
  </si>
  <si>
    <t>за ЄДРПОУ</t>
  </si>
  <si>
    <t>Територія</t>
  </si>
  <si>
    <t>за КОАТУУ</t>
  </si>
  <si>
    <t>Організаційно-правова форма господарювання</t>
  </si>
  <si>
    <t>Органи місцевого самоврядування</t>
  </si>
  <si>
    <t>за КОПФГ</t>
  </si>
  <si>
    <t>Код та назва відомчої класифікації видатків та кредитування державного бюджету</t>
  </si>
  <si>
    <t>Код та назва типової відомчої класифікації видатків місцевих бюджетів</t>
  </si>
  <si>
    <t>01  Апарат місцевої ради</t>
  </si>
  <si>
    <t>Короткий опис основної діяльності установи</t>
  </si>
  <si>
    <t>Найменування органу управління, до сфери управління якого належить установа</t>
  </si>
  <si>
    <t>Середня чисельність працівників</t>
  </si>
  <si>
    <t>Примітка</t>
  </si>
  <si>
    <t>Результат діяльності установи відображається в фінансовій та податковій звітності за відповідний звітний період.</t>
  </si>
  <si>
    <t>Найменування показника</t>
  </si>
  <si>
    <t xml:space="preserve">РІК  </t>
  </si>
  <si>
    <t>За звітний період</t>
  </si>
  <si>
    <t>Відхилення</t>
  </si>
  <si>
    <t>ПЛАН</t>
  </si>
  <si>
    <t>уточ.план</t>
  </si>
  <si>
    <t>виконано</t>
  </si>
  <si>
    <t>в сумі</t>
  </si>
  <si>
    <t>%</t>
  </si>
  <si>
    <t>Разом</t>
  </si>
  <si>
    <t>РІК</t>
  </si>
  <si>
    <t>Відхилення до уточненого плану</t>
  </si>
  <si>
    <t>Виконано</t>
  </si>
  <si>
    <t xml:space="preserve"> РАЗОМ</t>
  </si>
  <si>
    <t>СПЕЦІАЛЬНИЙ  ФОНД</t>
  </si>
  <si>
    <t>Код</t>
  </si>
  <si>
    <t>Рік</t>
  </si>
  <si>
    <t xml:space="preserve">Відхилення </t>
  </si>
  <si>
    <t>План</t>
  </si>
  <si>
    <t>Уточ.план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</si>
  <si>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</si>
  <si>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, крім розміщення як вторинної сировини</t>
  </si>
  <si>
    <t>Разом  спец. фонд</t>
  </si>
  <si>
    <t>Інші кошти</t>
  </si>
  <si>
    <t>Всього інші кошти спец.фонду</t>
  </si>
  <si>
    <t>Разом спеціальний фонд</t>
  </si>
  <si>
    <t>Інші джерела власних надходжень</t>
  </si>
  <si>
    <t>Плата за оренду майна</t>
  </si>
  <si>
    <t>Всього спец.фонд.</t>
  </si>
  <si>
    <t>Всього інші неподаткові надходження</t>
  </si>
  <si>
    <t>Інші неподаткові надходження</t>
  </si>
  <si>
    <t>Всього</t>
  </si>
  <si>
    <t>Надходження коштів від пайової участі у розвитку інфраструк-тури населеного пункту</t>
  </si>
  <si>
    <t>__________________________________________</t>
  </si>
  <si>
    <t>Платні послуги</t>
  </si>
  <si>
    <t xml:space="preserve">      Щодо порушень бюджетного законодавства</t>
  </si>
  <si>
    <t xml:space="preserve">      Протоколи про порушення бюджетного законодавства органи Казначейства не складали.</t>
  </si>
  <si>
    <t xml:space="preserve">      Щодо грошових коштів та відкритих рахунків</t>
  </si>
  <si>
    <t>Всього платні послуги</t>
  </si>
  <si>
    <t>Всього інші джерела власних надходжень</t>
  </si>
  <si>
    <t>Код    бюджетної класифікації</t>
  </si>
  <si>
    <t>Кошти,що отримують бюдж.уст.від підпр.,орг.,фіз.осіб та від ін.бюдж.уст.для викон.цільових заходів,у т.ч. заходів з відчуж.для сусп.потреб зем.ділянок та розм.на них ін.об'ктів нерух.майна, що перебув.у приват.власн.фіз.або юрид.осіб</t>
  </si>
  <si>
    <t>Надходження коштів від відшкодування втрат сільськогосподарського і лісогосподарського виробництва</t>
  </si>
  <si>
    <r>
      <t xml:space="preserve">Періодичність: </t>
    </r>
    <r>
      <rPr>
        <u val="single"/>
        <sz val="16"/>
        <rFont val="Times New Roman"/>
        <family val="1"/>
      </rPr>
      <t>квартальна</t>
    </r>
    <r>
      <rPr>
        <sz val="16"/>
        <rFont val="Times New Roman"/>
        <family val="1"/>
      </rPr>
      <t>, річна</t>
    </r>
  </si>
  <si>
    <t>ТКВКБМС</t>
  </si>
  <si>
    <t>Гірська    сільська   рада</t>
  </si>
  <si>
    <t>04363647</t>
  </si>
  <si>
    <t>с.Гора Бориспільського р-ну  Київської обл.</t>
  </si>
  <si>
    <t>Гірська сільська рада – бюджетна установа , яка діє на підставі ЗУ «Про місцеве самоврядування» свідоцтво про державну реєстрацію юридичної особи від 09.04.1998 року. З загального та спеціального фонду Гірської  сільської ради фінансуються  такі установи:</t>
  </si>
  <si>
    <t xml:space="preserve">      В комунальній власності Гірської  сільської ради , відповідно до ЗУ “Про передачу об’єктів права державної та комунальної власності” знаходяться житловий фонд села , об’єкти  соцкультсфери, дороги, лінії електропередач та ін.,  що фінансуються з місцевого бюджету. З місцевого бюджету сільської ради проводиться фінансування видатків на виконання місцевих програм.</t>
  </si>
  <si>
    <t xml:space="preserve">ЗАГАЛЬНИЙ ФОНД </t>
  </si>
  <si>
    <t xml:space="preserve">          Апарат управління Гірської ї сільської ради ТКВКБМС 0110150  (організаційне,інформаційно-аналітичне та матеріально-технічне забезпечення діяльності обласної ради,районної ради,районної у місті ради(у разі її створення)міської,селищної,сільської рад та їх виконавчих комітетів); </t>
  </si>
  <si>
    <t xml:space="preserve">          Місцева пожежна охорона ТКВКБМС 0118130 ;                                                                                                              </t>
  </si>
  <si>
    <r>
      <t xml:space="preserve">Рентна плата за спец.викор.води, водних об'єктів місцевого значення  </t>
    </r>
    <r>
      <rPr>
        <b/>
        <i/>
        <sz val="16"/>
        <rFont val="Times New Roman"/>
        <family val="1"/>
      </rPr>
      <t xml:space="preserve">( Додаток 3)   </t>
    </r>
  </si>
  <si>
    <r>
      <t xml:space="preserve">Рентна плата за спеціальне використання лісових ресурсів (крім рентної плати за спец. викор. лісових ресурсів в частині деревини, заготовленої в порядку рубок головного користування)       </t>
    </r>
    <r>
      <rPr>
        <b/>
        <i/>
        <sz val="16"/>
        <rFont val="Times New Roman"/>
        <family val="1"/>
      </rPr>
      <t xml:space="preserve"> (Додаток 2)</t>
    </r>
  </si>
  <si>
    <r>
      <t>Податок на прибуток підприємств та фінансових установ комунальної власності</t>
    </r>
    <r>
      <rPr>
        <i/>
        <sz val="19"/>
        <rFont val="Times New Roman"/>
        <family val="1"/>
      </rPr>
      <t xml:space="preserve">  </t>
    </r>
    <r>
      <rPr>
        <b/>
        <i/>
        <sz val="16"/>
        <rFont val="Times New Roman"/>
        <family val="1"/>
      </rPr>
      <t>(Додаток 1)</t>
    </r>
  </si>
  <si>
    <t>0110150</t>
  </si>
  <si>
    <t xml:space="preserve">Інші заходи  у сфері соціального захисту і  соціального  забезпечення </t>
  </si>
  <si>
    <t>0113142</t>
  </si>
  <si>
    <t xml:space="preserve">Інші  заходи   у  сфері   культури  і  містецтва </t>
  </si>
  <si>
    <t>0114082</t>
  </si>
  <si>
    <t>Забезпечення діяльності  місцевих  центрів фізичного  здоров'я населення "Спорт для  всіх" та  проведення фізкультурно-масових заходів.</t>
  </si>
  <si>
    <t>0115061</t>
  </si>
  <si>
    <t>Забезпечення діяльності  водопровідно-каналізаційного  господаства .</t>
  </si>
  <si>
    <t>0116013</t>
  </si>
  <si>
    <t>0116014</t>
  </si>
  <si>
    <t>Організація  благоустрою населених пунктів</t>
  </si>
  <si>
    <t>0116030</t>
  </si>
  <si>
    <t>Здійснення  заходів із землеустрою</t>
  </si>
  <si>
    <t>0117130</t>
  </si>
  <si>
    <t>Утримання та розвиток   автомобільних  доріг  та  дорожньої інфраструктури за  рахунок  коштів  місцевого  бюджету</t>
  </si>
  <si>
    <t>0117461</t>
  </si>
  <si>
    <t>Здійснення діяльності місцевої пожежної   охорони</t>
  </si>
  <si>
    <t>0118130</t>
  </si>
  <si>
    <t xml:space="preserve">      Основним  джерелом  наповнення  бюджету  є  податок на нерухоме майно, відмінне від земельної ділянки,сплачений юридичними особами, які є власниками об'єктів нежитлової нерухомості; єдиний податок з фізичних осіб; земельний податок з юридичних  осіб  та акцизний  податок (пальне).</t>
  </si>
  <si>
    <t>Забезпечення збору та  вивезення  сміття  і  відходів  (Розпорядник  другого  рівня   КП "Горянин"</t>
  </si>
  <si>
    <t>Організаційне,інформаційно-аналітичне та матеріально-технічне забезпечення діяльності обласної ради,районної ради,районної у місті ради(у разі її створення), міської, селищної,сільської рад .</t>
  </si>
  <si>
    <t>0117330</t>
  </si>
  <si>
    <t xml:space="preserve">Будівництво  інших  об'єктів  соціальної  та  виробничої  інфраструктури  комунальної  власності </t>
  </si>
  <si>
    <t xml:space="preserve">бюджетної та іншої звітності розпорядниками та одержувачами бюджетних коштів, затвердженого наказом Мінфіну від 24.01.2012 року </t>
  </si>
  <si>
    <t xml:space="preserve"> України,наведено в Звіті про заборгованість за бюджетними коштами (форма №7д,№7м; додаток 10 до порядку складання фінансової, </t>
  </si>
  <si>
    <t xml:space="preserve"> та суми взятих у поточному році поточних бюджетних фінансових зобов'язань, зареєстрованих в органах Державної казначейської служби </t>
  </si>
  <si>
    <t xml:space="preserve">Пальне (акцизний податок)   </t>
  </si>
  <si>
    <t xml:space="preserve">Пальне (акцизний податок)  </t>
  </si>
  <si>
    <r>
      <t xml:space="preserve">Акцизний податок з реалізації суб'єктами господарювання роздрібної торгівлі підакцизних товарів </t>
    </r>
    <r>
      <rPr>
        <b/>
        <i/>
        <sz val="16"/>
        <rFont val="Times New Roman"/>
        <family val="1"/>
      </rPr>
      <t xml:space="preserve"> (Додаток 4)</t>
    </r>
  </si>
  <si>
    <r>
      <t>Податок на нерухоме майно, відмінне від земельної ділянки, сплачений юридичними особами, які є власниками об'єктів житлової нерухомості</t>
    </r>
    <r>
      <rPr>
        <b/>
        <i/>
        <sz val="16"/>
        <rFont val="Times New Roman"/>
        <family val="1"/>
      </rPr>
      <t xml:space="preserve">  (Додаток 5)</t>
    </r>
  </si>
  <si>
    <r>
  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  </r>
    <r>
      <rPr>
        <b/>
        <i/>
        <sz val="16"/>
        <rFont val="Times New Roman"/>
        <family val="1"/>
      </rPr>
      <t xml:space="preserve"> (Додаток 6)</t>
    </r>
  </si>
  <si>
    <r>
  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  </r>
    <r>
      <rPr>
        <b/>
        <i/>
        <sz val="16"/>
        <rFont val="Times New Roman"/>
        <family val="1"/>
      </rPr>
      <t>(Додаток 7)</t>
    </r>
  </si>
  <si>
    <r>
      <t xml:space="preserve">Земельний податок з юридичних. осіб  </t>
    </r>
    <r>
      <rPr>
        <b/>
        <i/>
        <sz val="16"/>
        <rFont val="Times New Roman"/>
        <family val="1"/>
      </rPr>
      <t>(Додаток 8)</t>
    </r>
  </si>
  <si>
    <r>
      <t xml:space="preserve">Орендна плата з юридичних  осіб </t>
    </r>
    <r>
      <rPr>
        <b/>
        <i/>
        <sz val="16"/>
        <rFont val="Times New Roman"/>
        <family val="1"/>
      </rPr>
      <t>(Додаток 9)</t>
    </r>
  </si>
  <si>
    <r>
      <t xml:space="preserve">Земельний податок з фізичних осіб  </t>
    </r>
    <r>
      <rPr>
        <b/>
        <i/>
        <sz val="16"/>
        <rFont val="Times New Roman"/>
        <family val="1"/>
      </rPr>
      <t>(Додаток 10)</t>
    </r>
  </si>
  <si>
    <r>
      <t xml:space="preserve">Орендна плата з фізичних осіб   </t>
    </r>
    <r>
      <rPr>
        <b/>
        <i/>
        <sz val="16"/>
        <rFont val="Times New Roman"/>
        <family val="1"/>
      </rPr>
      <t>(Додаток 11)</t>
    </r>
  </si>
  <si>
    <r>
      <t xml:space="preserve">Транспортний податок з юридичних осіб  </t>
    </r>
    <r>
      <rPr>
        <b/>
        <i/>
        <sz val="16"/>
        <color indexed="63"/>
        <rFont val="Times New Roman"/>
        <family val="1"/>
      </rPr>
      <t xml:space="preserve"> (Додаток 12</t>
    </r>
    <r>
      <rPr>
        <b/>
        <i/>
        <sz val="19"/>
        <color indexed="63"/>
        <rFont val="Times New Roman"/>
        <family val="1"/>
      </rPr>
      <t>)</t>
    </r>
  </si>
  <si>
    <r>
      <t xml:space="preserve">Туристичний збір ,сплачений юридичними особами  </t>
    </r>
    <r>
      <rPr>
        <b/>
        <i/>
        <sz val="16"/>
        <rFont val="Times New Roman"/>
        <family val="1"/>
      </rPr>
      <t>(Додаток 13)</t>
    </r>
  </si>
  <si>
    <r>
      <t xml:space="preserve">Туристичний збір ,сплачений фізичними особами </t>
    </r>
    <r>
      <rPr>
        <b/>
        <i/>
        <sz val="16"/>
        <rFont val="Times New Roman"/>
        <family val="1"/>
      </rPr>
      <t xml:space="preserve"> (Додаток 14)</t>
    </r>
  </si>
  <si>
    <r>
      <t xml:space="preserve">Єдиний податок з юридичних осіб  </t>
    </r>
    <r>
      <rPr>
        <b/>
        <i/>
        <sz val="16"/>
        <rFont val="Times New Roman"/>
        <family val="1"/>
      </rPr>
      <t>(Додаток 15)</t>
    </r>
  </si>
  <si>
    <r>
      <t xml:space="preserve">Єдиний податок з фізичних осіб  </t>
    </r>
    <r>
      <rPr>
        <b/>
        <i/>
        <sz val="16"/>
        <rFont val="Times New Roman"/>
        <family val="1"/>
      </rPr>
      <t>(Додаток 16)</t>
    </r>
  </si>
  <si>
    <r>
      <t xml:space="preserve">Єдиний податок з с/г товаровиробників, у яких частка с/г товаровиробництва за попередній податковий(звітний) рік дорівнює або перевищує 75%  </t>
    </r>
    <r>
      <rPr>
        <b/>
        <i/>
        <sz val="16"/>
        <rFont val="Times New Roman"/>
        <family val="1"/>
      </rPr>
      <t xml:space="preserve"> (Додаток 17)</t>
    </r>
  </si>
  <si>
    <r>
      <t xml:space="preserve">Плата за розміщення тимчасово вільних коштів місцевих бюджетів </t>
    </r>
    <r>
      <rPr>
        <b/>
        <i/>
        <sz val="16"/>
        <rFont val="Times New Roman"/>
        <family val="1"/>
      </rPr>
      <t>(Додаток 18)</t>
    </r>
  </si>
  <si>
    <r>
      <t xml:space="preserve">Плата за надання інших адміністративних послуг  </t>
    </r>
    <r>
      <rPr>
        <b/>
        <i/>
        <sz val="16"/>
        <rFont val="Times New Roman"/>
        <family val="1"/>
      </rPr>
      <t>(Додаток 19)</t>
    </r>
  </si>
  <si>
    <r>
      <t>Державне мито, що сплачується за місцем розгляду та оформлення документів, у тому числі за оформлення документів на спадщину і дарування  </t>
    </r>
    <r>
      <rPr>
        <b/>
        <i/>
        <sz val="16"/>
        <color indexed="63"/>
        <rFont val="Times New Roman"/>
        <family val="1"/>
      </rPr>
      <t xml:space="preserve">  (Додаток 20)</t>
    </r>
  </si>
  <si>
    <r>
      <t xml:space="preserve">Інші надходження  </t>
    </r>
    <r>
      <rPr>
        <b/>
        <i/>
        <sz val="16"/>
        <rFont val="Times New Roman"/>
        <family val="1"/>
      </rPr>
      <t xml:space="preserve"> (Додаток 21)</t>
    </r>
  </si>
  <si>
    <r>
      <t xml:space="preserve">Надходження коштів з рахунків виборчих фондів   </t>
    </r>
    <r>
      <rPr>
        <b/>
        <i/>
        <sz val="16"/>
        <rFont val="Times New Roman"/>
        <family val="1"/>
      </rPr>
      <t>(Додаток 22)</t>
    </r>
  </si>
  <si>
    <t>Сільський голова</t>
  </si>
  <si>
    <t>Р.М.Дмитрів</t>
  </si>
  <si>
    <t xml:space="preserve">Транспортний податок зфізичних  осіб  </t>
  </si>
  <si>
    <t>0117321</t>
  </si>
  <si>
    <t>0119770</t>
  </si>
  <si>
    <t>Інші  субвенції</t>
  </si>
  <si>
    <t>Будівництпо освітніх установ  та  закладів</t>
  </si>
  <si>
    <t xml:space="preserve"> та  розпоряджень сільського  голови)</t>
  </si>
  <si>
    <t>Заходи  у  сфорі  запобігання  надзвичайних  ситуацій</t>
  </si>
  <si>
    <t>0118110</t>
  </si>
  <si>
    <t>Експлуатація та техгічне  обслуговування  житлового  фонду</t>
  </si>
  <si>
    <t>0116011</t>
  </si>
  <si>
    <r>
      <t xml:space="preserve">№44.  </t>
    </r>
    <r>
      <rPr>
        <b/>
        <sz val="19"/>
        <rFont val="Times New Roman"/>
        <family val="1"/>
      </rPr>
      <t xml:space="preserve">Загальна сума   дебіторської  заборгованості на звітну дату   складає 415 023,48 -  а  саме по КПК 0117330 КЕКВ 3122 - </t>
    </r>
  </si>
  <si>
    <t>аванс  30 відсотків  на  будівництво  бювету</t>
  </si>
  <si>
    <r>
      <t xml:space="preserve">Податок на нерухоме майно, відмінне від земельної ділянки, сплачений фізичними особами, які є власниками об'єктів  не житлової нерухомості </t>
    </r>
    <r>
      <rPr>
        <b/>
        <i/>
        <sz val="16"/>
        <rFont val="Times New Roman"/>
        <family val="1"/>
      </rPr>
      <t xml:space="preserve"> </t>
    </r>
  </si>
  <si>
    <t xml:space="preserve">за     2020  РІК </t>
  </si>
  <si>
    <t>Субвенція з місцевого бюджету на проведення виробів депутатів місцевих рад та сільських, селищних, міських голів</t>
  </si>
  <si>
    <r>
      <t xml:space="preserve">        За   2020 рік   до  загального  фонду Гірської  сільської ради надійш</t>
    </r>
    <r>
      <rPr>
        <sz val="19"/>
        <color indexed="8"/>
        <rFont val="Times New Roman"/>
        <family val="1"/>
      </rPr>
      <t xml:space="preserve">ло  </t>
    </r>
    <r>
      <rPr>
        <b/>
        <sz val="19"/>
        <rFont val="Times New Roman"/>
        <family val="1"/>
      </rPr>
      <t xml:space="preserve"> 53 301 651,81</t>
    </r>
    <r>
      <rPr>
        <sz val="19"/>
        <color indexed="10"/>
        <rFont val="Times New Roman"/>
        <family val="1"/>
      </rPr>
      <t xml:space="preserve">  </t>
    </r>
    <r>
      <rPr>
        <sz val="19"/>
        <rFont val="Times New Roman"/>
        <family val="1"/>
      </rPr>
      <t xml:space="preserve">грн., при  тому, як  уточнений план становить </t>
    </r>
    <r>
      <rPr>
        <b/>
        <sz val="19"/>
        <rFont val="Times New Roman"/>
        <family val="1"/>
      </rPr>
      <t>50 827 938,00</t>
    </r>
    <r>
      <rPr>
        <sz val="19"/>
        <rFont val="Times New Roman"/>
        <family val="1"/>
      </rPr>
      <t xml:space="preserve">  гривень, тобто на   </t>
    </r>
    <r>
      <rPr>
        <b/>
        <sz val="19"/>
        <rFont val="Times New Roman"/>
        <family val="1"/>
      </rPr>
      <t xml:space="preserve"> 2 473 492 ,81   </t>
    </r>
    <r>
      <rPr>
        <sz val="19"/>
        <rFont val="Times New Roman"/>
        <family val="1"/>
      </rPr>
      <t>гривень більше  . Виконання   дохідної частини бюджету  104,87 %</t>
    </r>
    <r>
      <rPr>
        <sz val="19"/>
        <color indexed="10"/>
        <rFont val="Times New Roman"/>
        <family val="1"/>
      </rPr>
      <t>.</t>
    </r>
  </si>
  <si>
    <r>
      <t xml:space="preserve">            По податку на нерухоме майно, відмінне від земельної ділянки,сплачений юридичними особами, які є власниками об'єктів нежитлової    нерухомості    надійшло  </t>
    </r>
    <r>
      <rPr>
        <b/>
        <sz val="19"/>
        <color indexed="10"/>
        <rFont val="Times New Roman"/>
        <family val="1"/>
      </rPr>
      <t xml:space="preserve"> </t>
    </r>
    <r>
      <rPr>
        <b/>
        <sz val="19"/>
        <rFont val="Times New Roman"/>
        <family val="1"/>
      </rPr>
      <t>20 399 889,06</t>
    </r>
    <r>
      <rPr>
        <b/>
        <sz val="19"/>
        <color indexed="10"/>
        <rFont val="Times New Roman"/>
        <family val="1"/>
      </rPr>
      <t xml:space="preserve"> </t>
    </r>
    <r>
      <rPr>
        <b/>
        <sz val="19"/>
        <rFont val="Times New Roman"/>
        <family val="1"/>
      </rPr>
      <t xml:space="preserve"> </t>
    </r>
    <r>
      <rPr>
        <sz val="19"/>
        <color indexed="10"/>
        <rFont val="Times New Roman"/>
        <family val="1"/>
      </rPr>
      <t xml:space="preserve"> </t>
    </r>
    <r>
      <rPr>
        <sz val="19"/>
        <rFont val="Times New Roman"/>
        <family val="1"/>
      </rPr>
      <t xml:space="preserve">грн.   </t>
    </r>
    <r>
      <rPr>
        <i/>
        <sz val="19"/>
        <rFont val="Times New Roman"/>
        <family val="1"/>
      </rPr>
      <t>( код платежу 18010400, додоток  7)</t>
    </r>
    <r>
      <rPr>
        <b/>
        <sz val="19"/>
        <color indexed="10"/>
        <rFont val="Times New Roman"/>
        <family val="1"/>
      </rPr>
      <t>,</t>
    </r>
    <r>
      <rPr>
        <sz val="19"/>
        <rFont val="Times New Roman"/>
        <family val="1"/>
      </rPr>
      <t xml:space="preserve">    при планових </t>
    </r>
    <r>
      <rPr>
        <b/>
        <sz val="19"/>
        <rFont val="Times New Roman"/>
        <family val="1"/>
      </rPr>
      <t>19 000 000,00</t>
    </r>
    <r>
      <rPr>
        <sz val="19"/>
        <rFont val="Times New Roman"/>
        <family val="1"/>
      </rPr>
      <t xml:space="preserve"> грн.,  це на </t>
    </r>
    <r>
      <rPr>
        <b/>
        <sz val="19"/>
        <rFont val="Times New Roman"/>
        <family val="1"/>
      </rPr>
      <t xml:space="preserve">1 399 889,06  </t>
    </r>
    <r>
      <rPr>
        <sz val="19"/>
        <rFont val="Times New Roman"/>
        <family val="1"/>
      </rPr>
      <t xml:space="preserve"> грн. більше від запланованих.</t>
    </r>
  </si>
  <si>
    <r>
      <t xml:space="preserve">            Видатки за   2020 рік  склали </t>
    </r>
    <r>
      <rPr>
        <b/>
        <sz val="19"/>
        <rFont val="Times New Roman"/>
        <family val="1"/>
      </rPr>
      <t xml:space="preserve"> </t>
    </r>
    <r>
      <rPr>
        <b/>
        <sz val="19"/>
        <color indexed="8"/>
        <rFont val="Times New Roman"/>
        <family val="1"/>
      </rPr>
      <t>26 855 063,19</t>
    </r>
    <r>
      <rPr>
        <sz val="19"/>
        <color indexed="10"/>
        <rFont val="Times New Roman"/>
        <family val="1"/>
      </rPr>
      <t xml:space="preserve">  </t>
    </r>
    <r>
      <rPr>
        <sz val="19"/>
        <rFont val="Times New Roman"/>
        <family val="1"/>
      </rPr>
      <t>грн.</t>
    </r>
  </si>
  <si>
    <t xml:space="preserve"> Інформація про заборгованість станом на 01.01.2021 р. Інформація про кредиторську заборгованість за загальним фондом, тобто склад</t>
  </si>
  <si>
    <r>
      <t xml:space="preserve">непрацездатності у сумі </t>
    </r>
    <r>
      <rPr>
        <b/>
        <sz val="19"/>
        <rFont val="Times New Roman"/>
        <family val="1"/>
      </rPr>
      <t xml:space="preserve">135 941,03  </t>
    </r>
    <r>
      <rPr>
        <sz val="19"/>
        <rFont val="Times New Roman"/>
        <family val="1"/>
      </rPr>
      <t xml:space="preserve">грн., відпустка  ЧАЕС - </t>
    </r>
    <r>
      <rPr>
        <b/>
        <sz val="19"/>
        <rFont val="Times New Roman"/>
        <family val="1"/>
      </rPr>
      <t>13 729,39, забезпечення гарантії договорів 1 172 343,14</t>
    </r>
  </si>
  <si>
    <t>За  2020 рік  з  місцевого  бюджету  було  надано  матеріальну  допомогу:</t>
  </si>
  <si>
    <r>
      <t xml:space="preserve">  по  програмі "Турбота"  на  суму  </t>
    </r>
    <r>
      <rPr>
        <b/>
        <sz val="19"/>
        <rFont val="Times New Roman"/>
        <family val="1"/>
      </rPr>
      <t xml:space="preserve"> 2 954 906,94 </t>
    </r>
    <r>
      <rPr>
        <sz val="19"/>
        <rFont val="Times New Roman"/>
        <family val="1"/>
      </rPr>
      <t xml:space="preserve">(  Згідно  рішень  Гірської  сільської  ради та  розпоряджень сільського  голови) </t>
    </r>
  </si>
  <si>
    <r>
      <t xml:space="preserve">     Протягом звітного періоду  на інші рахунки в органах Казначейства надійшло </t>
    </r>
    <r>
      <rPr>
        <b/>
        <sz val="19"/>
        <rFont val="Times New Roman"/>
        <family val="1"/>
      </rPr>
      <t>1 257 510 ,77</t>
    </r>
    <r>
      <rPr>
        <sz val="19"/>
        <rFont val="Times New Roman"/>
        <family val="1"/>
      </rPr>
      <t xml:space="preserve"> грн., в т.ч. на виплату допомоги по тимчас. </t>
    </r>
  </si>
  <si>
    <r>
      <t xml:space="preserve">  по  програмі   "Добробут"  на  суму  </t>
    </r>
    <r>
      <rPr>
        <b/>
        <sz val="19"/>
        <rFont val="Times New Roman"/>
        <family val="1"/>
      </rPr>
      <t>2 591 708,96</t>
    </r>
    <r>
      <rPr>
        <sz val="19"/>
        <rFont val="Times New Roman"/>
        <family val="1"/>
      </rPr>
      <t xml:space="preserve">   (Згідно  рішень  Гірської  сільської  ради  та  розпоряджень сільського  голови)) </t>
    </r>
  </si>
  <si>
    <t>в.о.Головного бухгалтера</t>
  </si>
  <si>
    <t xml:space="preserve">Л.В. Бонюк </t>
  </si>
  <si>
    <r>
      <t xml:space="preserve">За    2020  рік  по спеціальному фонду використано </t>
    </r>
    <r>
      <rPr>
        <sz val="20"/>
        <color indexed="10"/>
        <rFont val="Times New Roman"/>
        <family val="1"/>
      </rPr>
      <t xml:space="preserve"> </t>
    </r>
    <r>
      <rPr>
        <b/>
        <sz val="20"/>
        <color indexed="8"/>
        <rFont val="Times New Roman"/>
        <family val="1"/>
      </rPr>
      <t>34 536 190,86</t>
    </r>
    <r>
      <rPr>
        <b/>
        <sz val="20"/>
        <color indexed="10"/>
        <rFont val="Times New Roman"/>
        <family val="1"/>
      </rPr>
      <t xml:space="preserve"> </t>
    </r>
    <r>
      <rPr>
        <sz val="20"/>
        <rFont val="Times New Roman"/>
        <family val="1"/>
      </rPr>
      <t>гривень</t>
    </r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</si>
</sst>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0.00000"/>
    <numFmt numFmtId="201" formatCode="0.0000"/>
    <numFmt numFmtId="202" formatCode="0.000"/>
    <numFmt numFmtId="203" formatCode="0.000000"/>
    <numFmt numFmtId="204" formatCode="0.0000000"/>
    <numFmt numFmtId="205" formatCode="[$-422]d\ mmmm\ yyyy&quot; р.&quot;"/>
    <numFmt numFmtId="206" formatCode="#,##0.00\ &quot;грн.&quot;"/>
    <numFmt numFmtId="207" formatCode="[$€-2]\ ###,000_);[Red]\([$€-2]\ ###,000\)"/>
    <numFmt numFmtId="208" formatCode="0.00000000"/>
    <numFmt numFmtId="209" formatCode="_(* #,##0.0_);_(* \(#,##0.0\);_(* &quot;-&quot;??_);_(@_)"/>
    <numFmt numFmtId="210" formatCode="_(* #,##0_);_(* \(#,##0\);_(* &quot;-&quot;??_);_(@_)"/>
  </numFmts>
  <fonts count="6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sz val="19"/>
      <name val="Times New Roman"/>
      <family val="1"/>
    </font>
    <font>
      <sz val="19"/>
      <color indexed="10"/>
      <name val="Times New Roman"/>
      <family val="1"/>
    </font>
    <font>
      <b/>
      <sz val="19"/>
      <name val="Times New Roman"/>
      <family val="1"/>
    </font>
    <font>
      <sz val="19"/>
      <color indexed="8"/>
      <name val="Times New Roman"/>
      <family val="1"/>
    </font>
    <font>
      <sz val="19"/>
      <name val="Arial"/>
      <family val="2"/>
    </font>
    <font>
      <b/>
      <sz val="19"/>
      <color indexed="10"/>
      <name val="Times New Roman"/>
      <family val="1"/>
    </font>
    <font>
      <i/>
      <sz val="19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i/>
      <sz val="19"/>
      <color indexed="63"/>
      <name val="Times New Roman"/>
      <family val="1"/>
    </font>
    <font>
      <b/>
      <i/>
      <sz val="16"/>
      <color indexed="63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9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9"/>
      <color indexed="63"/>
      <name val="Times New Roman"/>
      <family val="1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sz val="18"/>
      <color indexed="8"/>
      <name val="Times New Roman"/>
      <family val="1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0"/>
      <color theme="1"/>
      <name val="Arial"/>
      <family val="2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9"/>
      <color rgb="FFFF0000"/>
      <name val="Times New Roman"/>
      <family val="1"/>
    </font>
    <font>
      <sz val="19"/>
      <color theme="1"/>
      <name val="Times New Roman"/>
      <family val="1"/>
    </font>
    <font>
      <sz val="19"/>
      <color rgb="FF333333"/>
      <name val="Times New Roman"/>
      <family val="1"/>
    </font>
    <font>
      <sz val="14"/>
      <color rgb="FFFF0000"/>
      <name val="Times New Roman"/>
      <family val="1"/>
    </font>
    <font>
      <sz val="18"/>
      <color rgb="FFFF0000"/>
      <name val="Times New Roman"/>
      <family val="1"/>
    </font>
    <font>
      <sz val="18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54" fillId="0" borderId="0" xfId="0" applyFont="1" applyAlignment="1">
      <alignment/>
    </xf>
    <xf numFmtId="0" fontId="0" fillId="12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Continuous"/>
    </xf>
    <xf numFmtId="49" fontId="1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Continuous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9" fillId="12" borderId="11" xfId="0" applyFont="1" applyFill="1" applyBorder="1" applyAlignment="1">
      <alignment horizontal="center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0" xfId="0" applyFont="1" applyFill="1" applyAlignment="1">
      <alignment/>
    </xf>
    <xf numFmtId="0" fontId="55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12" borderId="0" xfId="0" applyFont="1" applyFill="1" applyAlignment="1">
      <alignment/>
    </xf>
    <xf numFmtId="0" fontId="56" fillId="0" borderId="0" xfId="0" applyFont="1" applyAlignment="1">
      <alignment/>
    </xf>
    <xf numFmtId="2" fontId="19" fillId="0" borderId="11" xfId="0" applyNumberFormat="1" applyFont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Continuous" vertical="center" wrapText="1"/>
    </xf>
    <xf numFmtId="0" fontId="19" fillId="12" borderId="11" xfId="0" applyFont="1" applyFill="1" applyBorder="1" applyAlignment="1">
      <alignment vertical="center" wrapText="1"/>
    </xf>
    <xf numFmtId="2" fontId="19" fillId="0" borderId="0" xfId="0" applyNumberFormat="1" applyFont="1" applyAlignment="1">
      <alignment/>
    </xf>
    <xf numFmtId="0" fontId="19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Continuous"/>
    </xf>
    <xf numFmtId="0" fontId="19" fillId="12" borderId="10" xfId="0" applyFont="1" applyFill="1" applyBorder="1" applyAlignment="1">
      <alignment horizontal="center"/>
    </xf>
    <xf numFmtId="0" fontId="19" fillId="12" borderId="10" xfId="0" applyFont="1" applyFill="1" applyBorder="1" applyAlignment="1">
      <alignment horizontal="centerContinuous"/>
    </xf>
    <xf numFmtId="0" fontId="19" fillId="12" borderId="12" xfId="0" applyFont="1" applyFill="1" applyBorder="1" applyAlignment="1">
      <alignment/>
    </xf>
    <xf numFmtId="0" fontId="19" fillId="12" borderId="0" xfId="0" applyFont="1" applyFill="1" applyBorder="1" applyAlignment="1">
      <alignment/>
    </xf>
    <xf numFmtId="0" fontId="19" fillId="12" borderId="0" xfId="0" applyFont="1" applyFill="1" applyBorder="1" applyAlignment="1">
      <alignment horizontal="left"/>
    </xf>
    <xf numFmtId="0" fontId="19" fillId="12" borderId="11" xfId="0" applyFont="1" applyFill="1" applyBorder="1" applyAlignment="1">
      <alignment horizontal="left"/>
    </xf>
    <xf numFmtId="2" fontId="19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Continuous"/>
    </xf>
    <xf numFmtId="2" fontId="19" fillId="0" borderId="0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Continuous" vertical="center" wrapText="1"/>
    </xf>
    <xf numFmtId="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/>
    </xf>
    <xf numFmtId="0" fontId="25" fillId="0" borderId="11" xfId="0" applyFont="1" applyBorder="1" applyAlignment="1">
      <alignment horizontal="centerContinuous" vertical="center" wrapText="1"/>
    </xf>
    <xf numFmtId="0" fontId="25" fillId="12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2" fontId="26" fillId="12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left" vertical="center" wrapText="1"/>
    </xf>
    <xf numFmtId="2" fontId="57" fillId="12" borderId="11" xfId="0" applyNumberFormat="1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left" vertical="center" wrapText="1"/>
    </xf>
    <xf numFmtId="0" fontId="26" fillId="12" borderId="11" xfId="0" applyFont="1" applyFill="1" applyBorder="1" applyAlignment="1">
      <alignment vertical="center"/>
    </xf>
    <xf numFmtId="2" fontId="28" fillId="12" borderId="11" xfId="0" applyNumberFormat="1" applyFont="1" applyFill="1" applyBorder="1" applyAlignment="1">
      <alignment horizontal="center" vertical="center" wrapText="1"/>
    </xf>
    <xf numFmtId="2" fontId="58" fillId="12" borderId="0" xfId="0" applyNumberFormat="1" applyFont="1" applyFill="1" applyAlignment="1">
      <alignment horizontal="left"/>
    </xf>
    <xf numFmtId="0" fontId="26" fillId="12" borderId="0" xfId="0" applyFont="1" applyFill="1" applyAlignment="1">
      <alignment/>
    </xf>
    <xf numFmtId="2" fontId="26" fillId="12" borderId="0" xfId="0" applyNumberFormat="1" applyFont="1" applyFill="1" applyAlignment="1">
      <alignment/>
    </xf>
    <xf numFmtId="0" fontId="26" fillId="12" borderId="0" xfId="0" applyFont="1" applyFill="1" applyAlignment="1">
      <alignment/>
    </xf>
    <xf numFmtId="0" fontId="27" fillId="12" borderId="0" xfId="0" applyFont="1" applyFill="1" applyAlignment="1">
      <alignment/>
    </xf>
    <xf numFmtId="2" fontId="27" fillId="12" borderId="0" xfId="0" applyNumberFormat="1" applyFont="1" applyFill="1" applyAlignment="1">
      <alignment/>
    </xf>
    <xf numFmtId="0" fontId="27" fillId="12" borderId="0" xfId="0" applyFont="1" applyFill="1" applyAlignment="1">
      <alignment/>
    </xf>
    <xf numFmtId="0" fontId="26" fillId="12" borderId="11" xfId="0" applyFont="1" applyFill="1" applyBorder="1" applyAlignment="1">
      <alignment horizontal="centerContinuous" vertical="center" wrapText="1"/>
    </xf>
    <xf numFmtId="0" fontId="28" fillId="12" borderId="11" xfId="0" applyFont="1" applyFill="1" applyBorder="1" applyAlignment="1">
      <alignment horizontal="centerContinuous" vertical="center" wrapText="1"/>
    </xf>
    <xf numFmtId="2" fontId="28" fillId="12" borderId="11" xfId="0" applyNumberFormat="1" applyFont="1" applyFill="1" applyBorder="1" applyAlignment="1">
      <alignment horizontal="centerContinuous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vertical="center" wrapText="1"/>
    </xf>
    <xf numFmtId="0" fontId="26" fillId="12" borderId="11" xfId="0" applyFont="1" applyFill="1" applyBorder="1" applyAlignment="1">
      <alignment horizontal="left" vertical="top" wrapText="1"/>
    </xf>
    <xf numFmtId="49" fontId="28" fillId="12" borderId="11" xfId="0" applyNumberFormat="1" applyFont="1" applyFill="1" applyBorder="1" applyAlignment="1">
      <alignment horizontal="center" vertical="center" wrapText="1"/>
    </xf>
    <xf numFmtId="2" fontId="26" fillId="12" borderId="11" xfId="0" applyNumberFormat="1" applyFont="1" applyFill="1" applyBorder="1" applyAlignment="1">
      <alignment horizontal="right" wrapText="1"/>
    </xf>
    <xf numFmtId="0" fontId="26" fillId="12" borderId="11" xfId="0" applyFont="1" applyFill="1" applyBorder="1" applyAlignment="1">
      <alignment horizontal="justify" vertical="top" wrapText="1"/>
    </xf>
    <xf numFmtId="0" fontId="26" fillId="12" borderId="11" xfId="0" applyFont="1" applyFill="1" applyBorder="1" applyAlignment="1">
      <alignment horizontal="justify"/>
    </xf>
    <xf numFmtId="0" fontId="26" fillId="12" borderId="11" xfId="0" applyFont="1" applyFill="1" applyBorder="1" applyAlignment="1">
      <alignment vertical="top" wrapText="1"/>
    </xf>
    <xf numFmtId="2" fontId="26" fillId="12" borderId="11" xfId="0" applyNumberFormat="1" applyFont="1" applyFill="1" applyBorder="1" applyAlignment="1">
      <alignment horizontal="right" vertical="center" wrapText="1"/>
    </xf>
    <xf numFmtId="0" fontId="28" fillId="12" borderId="11" xfId="0" applyFont="1" applyFill="1" applyBorder="1" applyAlignment="1">
      <alignment horizontal="justify" vertical="top" wrapText="1"/>
    </xf>
    <xf numFmtId="0" fontId="28" fillId="12" borderId="11" xfId="0" applyFont="1" applyFill="1" applyBorder="1" applyAlignment="1">
      <alignment horizontal="center" vertical="top" wrapText="1"/>
    </xf>
    <xf numFmtId="2" fontId="28" fillId="12" borderId="11" xfId="0" applyNumberFormat="1" applyFont="1" applyFill="1" applyBorder="1" applyAlignment="1">
      <alignment horizontal="right" wrapText="1"/>
    </xf>
    <xf numFmtId="0" fontId="29" fillId="12" borderId="0" xfId="0" applyFont="1" applyFill="1" applyAlignment="1">
      <alignment horizontal="center"/>
    </xf>
    <xf numFmtId="2" fontId="29" fillId="12" borderId="0" xfId="0" applyNumberFormat="1" applyFont="1" applyFill="1" applyAlignment="1">
      <alignment horizontal="center"/>
    </xf>
    <xf numFmtId="0" fontId="28" fillId="12" borderId="0" xfId="0" applyFont="1" applyFill="1" applyAlignment="1">
      <alignment horizontal="centerContinuous"/>
    </xf>
    <xf numFmtId="0" fontId="26" fillId="12" borderId="0" xfId="0" applyFont="1" applyFill="1" applyAlignment="1">
      <alignment horizontal="centerContinuous"/>
    </xf>
    <xf numFmtId="2" fontId="26" fillId="12" borderId="0" xfId="0" applyNumberFormat="1" applyFont="1" applyFill="1" applyAlignment="1">
      <alignment horizontal="centerContinuous"/>
    </xf>
    <xf numFmtId="0" fontId="28" fillId="12" borderId="13" xfId="0" applyFont="1" applyFill="1" applyBorder="1" applyAlignment="1">
      <alignment horizontal="centerContinuous"/>
    </xf>
    <xf numFmtId="0" fontId="28" fillId="12" borderId="14" xfId="0" applyFont="1" applyFill="1" applyBorder="1" applyAlignment="1">
      <alignment horizontal="centerContinuous"/>
    </xf>
    <xf numFmtId="0" fontId="28" fillId="12" borderId="11" xfId="0" applyFont="1" applyFill="1" applyBorder="1" applyAlignment="1">
      <alignment horizontal="left" vertical="top" wrapText="1"/>
    </xf>
    <xf numFmtId="0" fontId="28" fillId="12" borderId="11" xfId="0" applyFont="1" applyFill="1" applyBorder="1" applyAlignment="1">
      <alignment horizontal="center" wrapText="1"/>
    </xf>
    <xf numFmtId="0" fontId="28" fillId="12" borderId="11" xfId="0" applyFont="1" applyFill="1" applyBorder="1" applyAlignment="1">
      <alignment horizontal="center"/>
    </xf>
    <xf numFmtId="0" fontId="27" fillId="12" borderId="11" xfId="0" applyFont="1" applyFill="1" applyBorder="1" applyAlignment="1">
      <alignment horizontal="center"/>
    </xf>
    <xf numFmtId="2" fontId="28" fillId="12" borderId="11" xfId="0" applyNumberFormat="1" applyFont="1" applyFill="1" applyBorder="1" applyAlignment="1">
      <alignment horizontal="center" vertical="center"/>
    </xf>
    <xf numFmtId="2" fontId="28" fillId="12" borderId="13" xfId="0" applyNumberFormat="1" applyFont="1" applyFill="1" applyBorder="1" applyAlignment="1">
      <alignment horizontal="centerContinuous"/>
    </xf>
    <xf numFmtId="2" fontId="28" fillId="12" borderId="14" xfId="0" applyNumberFormat="1" applyFont="1" applyFill="1" applyBorder="1" applyAlignment="1">
      <alignment horizontal="centerContinuous"/>
    </xf>
    <xf numFmtId="2" fontId="28" fillId="12" borderId="11" xfId="0" applyNumberFormat="1" applyFont="1" applyFill="1" applyBorder="1" applyAlignment="1">
      <alignment vertical="center"/>
    </xf>
    <xf numFmtId="2" fontId="28" fillId="12" borderId="11" xfId="0" applyNumberFormat="1" applyFont="1" applyFill="1" applyBorder="1" applyAlignment="1">
      <alignment vertical="center" wrapText="1"/>
    </xf>
    <xf numFmtId="2" fontId="28" fillId="12" borderId="11" xfId="0" applyNumberFormat="1" applyFont="1" applyFill="1" applyBorder="1" applyAlignment="1">
      <alignment horizontal="center" wrapText="1"/>
    </xf>
    <xf numFmtId="2" fontId="26" fillId="12" borderId="11" xfId="0" applyNumberFormat="1" applyFont="1" applyFill="1" applyBorder="1" applyAlignment="1">
      <alignment horizontal="center" wrapText="1"/>
    </xf>
    <xf numFmtId="0" fontId="28" fillId="12" borderId="11" xfId="0" applyFont="1" applyFill="1" applyBorder="1" applyAlignment="1">
      <alignment vertical="top" wrapText="1"/>
    </xf>
    <xf numFmtId="0" fontId="26" fillId="12" borderId="0" xfId="0" applyFont="1" applyFill="1" applyAlignment="1">
      <alignment horizontal="left"/>
    </xf>
    <xf numFmtId="2" fontId="26" fillId="12" borderId="0" xfId="0" applyNumberFormat="1" applyFont="1" applyFill="1" applyAlignment="1">
      <alignment horizontal="left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0" fontId="28" fillId="12" borderId="0" xfId="0" applyFont="1" applyFill="1" applyAlignment="1">
      <alignment/>
    </xf>
    <xf numFmtId="49" fontId="26" fillId="12" borderId="0" xfId="0" applyNumberFormat="1" applyFont="1" applyFill="1" applyAlignment="1">
      <alignment/>
    </xf>
    <xf numFmtId="49" fontId="26" fillId="12" borderId="0" xfId="0" applyNumberFormat="1" applyFont="1" applyFill="1" applyAlignment="1">
      <alignment wrapText="1"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12" borderId="0" xfId="0" applyFont="1" applyFill="1" applyAlignment="1">
      <alignment/>
    </xf>
    <xf numFmtId="0" fontId="57" fillId="12" borderId="0" xfId="0" applyFont="1" applyFill="1" applyAlignment="1">
      <alignment horizontal="left"/>
    </xf>
    <xf numFmtId="2" fontId="26" fillId="12" borderId="11" xfId="0" applyNumberFormat="1" applyFont="1" applyFill="1" applyBorder="1" applyAlignment="1">
      <alignment horizontal="right" vertical="center"/>
    </xf>
    <xf numFmtId="2" fontId="26" fillId="12" borderId="11" xfId="0" applyNumberFormat="1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justify" vertical="top"/>
    </xf>
    <xf numFmtId="2" fontId="34" fillId="12" borderId="11" xfId="0" applyNumberFormat="1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Continuous" vertical="center" wrapText="1"/>
    </xf>
    <xf numFmtId="0" fontId="59" fillId="0" borderId="0" xfId="0" applyFont="1" applyAlignment="1">
      <alignment wrapText="1"/>
    </xf>
    <xf numFmtId="0" fontId="59" fillId="0" borderId="11" xfId="0" applyFont="1" applyBorder="1" applyAlignment="1">
      <alignment wrapText="1"/>
    </xf>
    <xf numFmtId="2" fontId="37" fillId="0" borderId="11" xfId="0" applyNumberFormat="1" applyFont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/>
    </xf>
    <xf numFmtId="2" fontId="19" fillId="12" borderId="11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Border="1" applyAlignment="1">
      <alignment horizontal="center" vertical="center" wrapText="1"/>
    </xf>
    <xf numFmtId="2" fontId="23" fillId="12" borderId="11" xfId="0" applyNumberFormat="1" applyFont="1" applyFill="1" applyBorder="1" applyAlignment="1">
      <alignment horizontal="right" vertical="center" wrapText="1"/>
    </xf>
    <xf numFmtId="2" fontId="34" fillId="12" borderId="11" xfId="0" applyNumberFormat="1" applyFont="1" applyFill="1" applyBorder="1" applyAlignment="1">
      <alignment horizontal="right" vertical="center" wrapText="1"/>
    </xf>
    <xf numFmtId="2" fontId="34" fillId="12" borderId="11" xfId="0" applyNumberFormat="1" applyFont="1" applyFill="1" applyBorder="1" applyAlignment="1">
      <alignment horizontal="right" wrapText="1"/>
    </xf>
    <xf numFmtId="2" fontId="23" fillId="12" borderId="11" xfId="0" applyNumberFormat="1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38" fillId="12" borderId="0" xfId="0" applyFont="1" applyFill="1" applyAlignment="1">
      <alignment horizontal="centerContinuous"/>
    </xf>
    <xf numFmtId="2" fontId="38" fillId="12" borderId="0" xfId="0" applyNumberFormat="1" applyFont="1" applyFill="1" applyAlignment="1">
      <alignment horizontal="centerContinuous"/>
    </xf>
    <xf numFmtId="2" fontId="23" fillId="12" borderId="11" xfId="0" applyNumberFormat="1" applyFont="1" applyFill="1" applyBorder="1" applyAlignment="1">
      <alignment horizontal="center" vertical="center"/>
    </xf>
    <xf numFmtId="202" fontId="20" fillId="12" borderId="11" xfId="0" applyNumberFormat="1" applyFont="1" applyFill="1" applyBorder="1" applyAlignment="1">
      <alignment horizontal="right" wrapText="1"/>
    </xf>
    <xf numFmtId="0" fontId="28" fillId="0" borderId="0" xfId="0" applyFont="1" applyAlignment="1">
      <alignment/>
    </xf>
    <xf numFmtId="210" fontId="23" fillId="12" borderId="11" xfId="60" applyNumberFormat="1" applyFont="1" applyFill="1" applyBorder="1" applyAlignment="1">
      <alignment horizontal="center" vertical="center" wrapText="1"/>
    </xf>
    <xf numFmtId="210" fontId="34" fillId="12" borderId="11" xfId="60" applyNumberFormat="1" applyFont="1" applyFill="1" applyBorder="1" applyAlignment="1">
      <alignment horizontal="center" vertical="center" wrapText="1"/>
    </xf>
    <xf numFmtId="210" fontId="23" fillId="0" borderId="11" xfId="60" applyNumberFormat="1" applyFont="1" applyBorder="1" applyAlignment="1">
      <alignment horizontal="center" vertical="center" wrapText="1"/>
    </xf>
    <xf numFmtId="210" fontId="61" fillId="12" borderId="11" xfId="60" applyNumberFormat="1" applyFont="1" applyFill="1" applyBorder="1" applyAlignment="1">
      <alignment horizontal="center" vertical="center" wrapText="1"/>
    </xf>
    <xf numFmtId="210" fontId="23" fillId="12" borderId="11" xfId="60" applyNumberFormat="1" applyFont="1" applyFill="1" applyBorder="1" applyAlignment="1">
      <alignment horizontal="right" vertical="center" wrapText="1"/>
    </xf>
    <xf numFmtId="210" fontId="34" fillId="12" borderId="11" xfId="60" applyNumberFormat="1" applyFont="1" applyFill="1" applyBorder="1" applyAlignment="1">
      <alignment horizontal="right" vertical="center" wrapText="1"/>
    </xf>
    <xf numFmtId="210" fontId="28" fillId="12" borderId="11" xfId="60" applyNumberFormat="1" applyFont="1" applyFill="1" applyBorder="1" applyAlignment="1">
      <alignment horizontal="right" wrapText="1"/>
    </xf>
    <xf numFmtId="2" fontId="61" fillId="12" borderId="11" xfId="0" applyNumberFormat="1" applyFont="1" applyFill="1" applyBorder="1" applyAlignment="1">
      <alignment horizontal="right" vertical="center" wrapText="1"/>
    </xf>
    <xf numFmtId="2" fontId="23" fillId="12" borderId="11" xfId="0" applyNumberFormat="1" applyFont="1" applyFill="1" applyBorder="1" applyAlignment="1">
      <alignment horizontal="right" vertical="center"/>
    </xf>
    <xf numFmtId="2" fontId="62" fillId="12" borderId="11" xfId="0" applyNumberFormat="1" applyFont="1" applyFill="1" applyBorder="1" applyAlignment="1">
      <alignment horizontal="right" vertical="center" wrapText="1"/>
    </xf>
    <xf numFmtId="0" fontId="26" fillId="12" borderId="0" xfId="0" applyFont="1" applyFill="1" applyAlignment="1">
      <alignment horizontal="left" wrapText="1"/>
    </xf>
    <xf numFmtId="0" fontId="19" fillId="0" borderId="13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19" fillId="0" borderId="14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tabSelected="1" view="pageBreakPreview" zoomScale="66" zoomScaleSheetLayoutView="66" workbookViewId="0" topLeftCell="A4">
      <selection activeCell="A104" sqref="A104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9.28125" style="0" customWidth="1"/>
    <col min="4" max="4" width="20.7109375" style="4" customWidth="1"/>
    <col min="5" max="5" width="22.140625" style="4" customWidth="1"/>
    <col min="6" max="6" width="21.28125" style="4" customWidth="1"/>
    <col min="7" max="7" width="20.28125" style="0" customWidth="1"/>
    <col min="8" max="8" width="22.57421875" style="0" customWidth="1"/>
    <col min="9" max="9" width="12.28125" style="42" customWidth="1"/>
    <col min="10" max="10" width="17.57421875" style="0" customWidth="1"/>
    <col min="11" max="11" width="6.7109375" style="0" customWidth="1"/>
  </cols>
  <sheetData>
    <row r="1" spans="1:17" ht="20.25">
      <c r="A1" s="6"/>
      <c r="B1" s="6"/>
      <c r="C1" s="6"/>
      <c r="D1" s="20"/>
      <c r="E1" s="20"/>
      <c r="F1" s="20"/>
      <c r="G1" s="6"/>
      <c r="H1" s="6"/>
      <c r="I1" s="29"/>
      <c r="J1" s="6"/>
      <c r="K1" s="6"/>
      <c r="L1" s="23"/>
      <c r="M1" s="23"/>
      <c r="N1" s="23"/>
      <c r="O1" s="23"/>
      <c r="P1" s="23"/>
      <c r="Q1" s="23"/>
    </row>
    <row r="2" spans="1:17" ht="20.25">
      <c r="A2" s="6"/>
      <c r="B2" s="6"/>
      <c r="C2" s="6"/>
      <c r="D2" s="20"/>
      <c r="E2" s="20"/>
      <c r="F2" s="30"/>
      <c r="G2" s="7" t="s">
        <v>0</v>
      </c>
      <c r="H2" s="7"/>
      <c r="I2" s="29"/>
      <c r="J2" s="6"/>
      <c r="K2" s="6"/>
      <c r="L2" s="23"/>
      <c r="M2" s="23"/>
      <c r="N2" s="23"/>
      <c r="O2" s="23"/>
      <c r="P2" s="23"/>
      <c r="Q2" s="23"/>
    </row>
    <row r="3" spans="1:17" ht="20.25">
      <c r="A3" s="6"/>
      <c r="B3" s="6"/>
      <c r="C3" s="6"/>
      <c r="D3" s="20"/>
      <c r="E3" s="20"/>
      <c r="F3" s="30"/>
      <c r="G3" s="7" t="s">
        <v>1</v>
      </c>
      <c r="H3" s="7"/>
      <c r="I3" s="29"/>
      <c r="J3" s="6"/>
      <c r="K3" s="6"/>
      <c r="L3" s="23"/>
      <c r="M3" s="23"/>
      <c r="N3" s="23"/>
      <c r="O3" s="23"/>
      <c r="P3" s="23"/>
      <c r="Q3" s="23"/>
    </row>
    <row r="4" spans="1:17" ht="20.25">
      <c r="A4" s="6"/>
      <c r="B4" s="6"/>
      <c r="C4" s="6"/>
      <c r="D4" s="20"/>
      <c r="E4" s="20"/>
      <c r="F4" s="30"/>
      <c r="G4" s="7" t="s">
        <v>2</v>
      </c>
      <c r="H4" s="7"/>
      <c r="I4" s="29"/>
      <c r="J4" s="6"/>
      <c r="K4" s="6"/>
      <c r="L4" s="23"/>
      <c r="M4" s="23"/>
      <c r="N4" s="23"/>
      <c r="O4" s="23"/>
      <c r="P4" s="23"/>
      <c r="Q4" s="23"/>
    </row>
    <row r="5" spans="1:17" ht="20.25">
      <c r="A5" s="6"/>
      <c r="B5" s="6"/>
      <c r="C5" s="6"/>
      <c r="D5" s="20"/>
      <c r="E5" s="20"/>
      <c r="F5" s="30"/>
      <c r="G5" s="7" t="s">
        <v>3</v>
      </c>
      <c r="H5" s="7"/>
      <c r="I5" s="29"/>
      <c r="J5" s="6"/>
      <c r="K5" s="6"/>
      <c r="L5" s="23"/>
      <c r="M5" s="23"/>
      <c r="N5" s="23"/>
      <c r="O5" s="23"/>
      <c r="P5" s="23"/>
      <c r="Q5" s="23"/>
    </row>
    <row r="6" spans="1:17" s="1" customFormat="1" ht="20.25">
      <c r="A6" s="7"/>
      <c r="B6" s="7"/>
      <c r="C6" s="7"/>
      <c r="D6" s="30"/>
      <c r="E6" s="30"/>
      <c r="F6" s="30"/>
      <c r="G6" s="7"/>
      <c r="H6" s="7"/>
      <c r="I6" s="38"/>
      <c r="J6" s="6"/>
      <c r="K6" s="6"/>
      <c r="L6" s="23"/>
      <c r="M6" s="23"/>
      <c r="N6" s="23"/>
      <c r="O6" s="23"/>
      <c r="P6" s="23"/>
      <c r="Q6" s="23"/>
    </row>
    <row r="7" spans="1:17" s="1" customFormat="1" ht="20.25">
      <c r="A7" s="8" t="s">
        <v>4</v>
      </c>
      <c r="B7" s="8"/>
      <c r="C7" s="8"/>
      <c r="D7" s="31"/>
      <c r="E7" s="31"/>
      <c r="F7" s="31"/>
      <c r="G7" s="8"/>
      <c r="H7" s="8"/>
      <c r="I7" s="39"/>
      <c r="J7" s="6"/>
      <c r="K7" s="6"/>
      <c r="L7" s="23"/>
      <c r="M7" s="23"/>
      <c r="N7" s="23"/>
      <c r="O7" s="23"/>
      <c r="P7" s="23"/>
      <c r="Q7" s="23"/>
    </row>
    <row r="8" spans="1:17" s="1" customFormat="1" ht="20.25">
      <c r="A8" s="7"/>
      <c r="B8" s="7"/>
      <c r="C8" s="7"/>
      <c r="D8" s="30"/>
      <c r="E8" s="30"/>
      <c r="F8" s="30"/>
      <c r="G8" s="7"/>
      <c r="H8" s="7"/>
      <c r="I8" s="38"/>
      <c r="J8" s="6"/>
      <c r="K8" s="6"/>
      <c r="L8" s="23"/>
      <c r="M8" s="23"/>
      <c r="N8" s="23"/>
      <c r="O8" s="23"/>
      <c r="P8" s="23"/>
      <c r="Q8" s="23"/>
    </row>
    <row r="9" spans="1:17" s="1" customFormat="1" ht="23.25">
      <c r="A9" s="7"/>
      <c r="B9" s="7"/>
      <c r="C9" s="43"/>
      <c r="D9" s="45" t="s">
        <v>138</v>
      </c>
      <c r="E9" s="32"/>
      <c r="F9" s="20"/>
      <c r="G9" s="7"/>
      <c r="H9" s="7"/>
      <c r="I9" s="38"/>
      <c r="J9" s="6"/>
      <c r="K9" s="6"/>
      <c r="L9" s="23"/>
      <c r="M9" s="23"/>
      <c r="N9" s="23"/>
      <c r="O9" s="23"/>
      <c r="P9" s="23"/>
      <c r="Q9" s="23"/>
    </row>
    <row r="10" spans="1:17" s="1" customFormat="1" ht="20.25">
      <c r="A10" s="7"/>
      <c r="B10" s="7"/>
      <c r="C10" s="7"/>
      <c r="D10" s="30"/>
      <c r="E10" s="30"/>
      <c r="F10" s="30"/>
      <c r="G10" s="7"/>
      <c r="H10" s="7"/>
      <c r="I10" s="38"/>
      <c r="J10" s="6"/>
      <c r="K10" s="6"/>
      <c r="L10" s="23"/>
      <c r="M10" s="23"/>
      <c r="N10" s="23"/>
      <c r="O10" s="23"/>
      <c r="P10" s="23"/>
      <c r="Q10" s="23"/>
    </row>
    <row r="11" spans="1:17" ht="20.25">
      <c r="A11" s="9" t="s">
        <v>5</v>
      </c>
      <c r="B11" s="10" t="s">
        <v>65</v>
      </c>
      <c r="C11" s="10"/>
      <c r="D11" s="33"/>
      <c r="E11" s="33"/>
      <c r="F11" s="30"/>
      <c r="G11" s="7" t="s">
        <v>6</v>
      </c>
      <c r="H11" s="11" t="s">
        <v>66</v>
      </c>
      <c r="I11" s="38"/>
      <c r="J11" s="6"/>
      <c r="K11" s="6"/>
      <c r="L11" s="23"/>
      <c r="M11" s="23"/>
      <c r="N11" s="23"/>
      <c r="O11" s="23"/>
      <c r="P11" s="23"/>
      <c r="Q11" s="23"/>
    </row>
    <row r="12" spans="1:17" ht="20.25">
      <c r="A12" s="9" t="s">
        <v>7</v>
      </c>
      <c r="B12" s="12" t="s">
        <v>67</v>
      </c>
      <c r="C12" s="12"/>
      <c r="D12" s="34"/>
      <c r="E12" s="34"/>
      <c r="F12" s="30"/>
      <c r="G12" s="7" t="s">
        <v>8</v>
      </c>
      <c r="H12" s="13">
        <v>3220888001</v>
      </c>
      <c r="I12" s="38"/>
      <c r="J12" s="6"/>
      <c r="K12" s="6"/>
      <c r="L12" s="23"/>
      <c r="M12" s="23"/>
      <c r="N12" s="23"/>
      <c r="O12" s="23"/>
      <c r="P12" s="23"/>
      <c r="Q12" s="23"/>
    </row>
    <row r="13" spans="1:17" ht="20.25">
      <c r="A13" s="9" t="s">
        <v>9</v>
      </c>
      <c r="B13" s="9"/>
      <c r="C13" s="9"/>
      <c r="D13" s="33" t="s">
        <v>10</v>
      </c>
      <c r="E13" s="33"/>
      <c r="F13" s="33"/>
      <c r="G13" s="7" t="s">
        <v>11</v>
      </c>
      <c r="H13" s="13">
        <v>420</v>
      </c>
      <c r="I13" s="38"/>
      <c r="J13" s="6"/>
      <c r="K13" s="6"/>
      <c r="L13" s="23"/>
      <c r="M13" s="23"/>
      <c r="N13" s="23"/>
      <c r="O13" s="23"/>
      <c r="P13" s="23"/>
      <c r="Q13" s="23"/>
    </row>
    <row r="14" spans="1:17" ht="20.25">
      <c r="A14" s="14" t="s">
        <v>12</v>
      </c>
      <c r="B14" s="14"/>
      <c r="C14" s="14"/>
      <c r="D14" s="35"/>
      <c r="E14" s="35"/>
      <c r="F14" s="30"/>
      <c r="G14" s="7"/>
      <c r="H14" s="7"/>
      <c r="I14" s="38"/>
      <c r="J14" s="6"/>
      <c r="K14" s="6"/>
      <c r="L14" s="23"/>
      <c r="M14" s="23"/>
      <c r="N14" s="23"/>
      <c r="O14" s="23"/>
      <c r="P14" s="23"/>
      <c r="Q14" s="23"/>
    </row>
    <row r="15" spans="1:17" ht="20.25">
      <c r="A15" s="9" t="s">
        <v>13</v>
      </c>
      <c r="B15" s="9"/>
      <c r="C15" s="9"/>
      <c r="D15" s="36"/>
      <c r="E15" s="36"/>
      <c r="F15" s="33" t="s">
        <v>14</v>
      </c>
      <c r="G15" s="10"/>
      <c r="H15" s="7"/>
      <c r="I15" s="38"/>
      <c r="J15" s="6"/>
      <c r="K15" s="6"/>
      <c r="L15" s="23"/>
      <c r="M15" s="23"/>
      <c r="N15" s="23"/>
      <c r="O15" s="23"/>
      <c r="P15" s="23"/>
      <c r="Q15" s="23"/>
    </row>
    <row r="16" spans="1:17" ht="20.25">
      <c r="A16" s="7"/>
      <c r="B16" s="7"/>
      <c r="C16" s="7"/>
      <c r="D16" s="30"/>
      <c r="E16" s="30"/>
      <c r="F16" s="30"/>
      <c r="G16" s="7"/>
      <c r="H16" s="7"/>
      <c r="I16" s="38"/>
      <c r="J16" s="6"/>
      <c r="K16" s="6"/>
      <c r="L16" s="23"/>
      <c r="M16" s="23"/>
      <c r="N16" s="23"/>
      <c r="O16" s="23"/>
      <c r="P16" s="23"/>
      <c r="Q16" s="23"/>
    </row>
    <row r="17" spans="1:17" ht="20.25">
      <c r="A17" s="9" t="s">
        <v>63</v>
      </c>
      <c r="B17" s="9"/>
      <c r="C17" s="7"/>
      <c r="D17" s="30"/>
      <c r="E17" s="30"/>
      <c r="F17" s="30"/>
      <c r="G17" s="7"/>
      <c r="H17" s="7"/>
      <c r="I17" s="38"/>
      <c r="J17" s="6"/>
      <c r="K17" s="6"/>
      <c r="L17" s="23"/>
      <c r="M17" s="23"/>
      <c r="N17" s="23"/>
      <c r="O17" s="23"/>
      <c r="P17" s="23"/>
      <c r="Q17" s="23"/>
    </row>
    <row r="18" spans="1:17" ht="20.25">
      <c r="A18" s="7"/>
      <c r="B18" s="7"/>
      <c r="C18" s="7"/>
      <c r="D18" s="30"/>
      <c r="E18" s="30"/>
      <c r="F18" s="30"/>
      <c r="G18" s="7"/>
      <c r="H18" s="7"/>
      <c r="I18" s="38"/>
      <c r="J18" s="6"/>
      <c r="K18" s="6"/>
      <c r="L18" s="23"/>
      <c r="M18" s="23"/>
      <c r="N18" s="23"/>
      <c r="O18" s="23"/>
      <c r="P18" s="23"/>
      <c r="Q18" s="23"/>
    </row>
    <row r="19" spans="1:17" ht="168" customHeight="1">
      <c r="A19" s="15" t="s">
        <v>15</v>
      </c>
      <c r="B19" s="15"/>
      <c r="C19" s="15"/>
      <c r="D19" s="27"/>
      <c r="E19" s="27"/>
      <c r="F19" s="19" t="s">
        <v>16</v>
      </c>
      <c r="G19" s="16" t="s">
        <v>17</v>
      </c>
      <c r="H19" s="16" t="s">
        <v>18</v>
      </c>
      <c r="I19" s="40"/>
      <c r="J19" s="6"/>
      <c r="K19" s="6"/>
      <c r="L19" s="23"/>
      <c r="M19" s="23"/>
      <c r="N19" s="23"/>
      <c r="O19" s="23"/>
      <c r="P19" s="23"/>
      <c r="Q19" s="23"/>
    </row>
    <row r="20" spans="1:17" s="1" customFormat="1" ht="93" customHeight="1">
      <c r="A20" s="141" t="s">
        <v>68</v>
      </c>
      <c r="B20" s="142"/>
      <c r="C20" s="142"/>
      <c r="D20" s="142"/>
      <c r="E20" s="143"/>
      <c r="F20" s="18"/>
      <c r="G20" s="13"/>
      <c r="H20" s="13"/>
      <c r="I20" s="38"/>
      <c r="J20" s="6"/>
      <c r="K20" s="6"/>
      <c r="L20" s="23"/>
      <c r="M20" s="23"/>
      <c r="N20" s="23"/>
      <c r="O20" s="23"/>
      <c r="P20" s="23"/>
      <c r="Q20" s="23"/>
    </row>
    <row r="21" spans="1:17" ht="63.75" customHeight="1">
      <c r="A21" s="150" t="s">
        <v>71</v>
      </c>
      <c r="B21" s="151"/>
      <c r="C21" s="151"/>
      <c r="D21" s="151"/>
      <c r="E21" s="152"/>
      <c r="F21" s="18"/>
      <c r="G21" s="18">
        <v>21</v>
      </c>
      <c r="H21" s="13"/>
      <c r="I21" s="38"/>
      <c r="J21" s="6"/>
      <c r="K21" s="6"/>
      <c r="L21" s="23"/>
      <c r="M21" s="23"/>
      <c r="N21" s="23"/>
      <c r="O21" s="23"/>
      <c r="P21" s="23"/>
      <c r="Q21" s="23"/>
    </row>
    <row r="22" spans="1:17" ht="20.25">
      <c r="A22" s="17" t="s">
        <v>72</v>
      </c>
      <c r="B22" s="17"/>
      <c r="C22" s="17"/>
      <c r="D22" s="37"/>
      <c r="E22" s="37"/>
      <c r="F22" s="18"/>
      <c r="G22" s="18">
        <v>9</v>
      </c>
      <c r="H22" s="13"/>
      <c r="I22" s="38"/>
      <c r="J22" s="6"/>
      <c r="K22" s="6"/>
      <c r="L22" s="23"/>
      <c r="M22" s="23"/>
      <c r="N22" s="23"/>
      <c r="O22" s="23"/>
      <c r="P22" s="23"/>
      <c r="Q22" s="23"/>
    </row>
    <row r="23" spans="1:17" ht="126" customHeight="1">
      <c r="A23" s="141" t="s">
        <v>69</v>
      </c>
      <c r="B23" s="144"/>
      <c r="C23" s="144"/>
      <c r="D23" s="144"/>
      <c r="E23" s="145"/>
      <c r="F23" s="18"/>
      <c r="G23" s="13"/>
      <c r="H23" s="13"/>
      <c r="I23" s="38"/>
      <c r="J23" s="6"/>
      <c r="K23" s="6"/>
      <c r="L23" s="23"/>
      <c r="M23" s="23"/>
      <c r="N23" s="23"/>
      <c r="O23" s="23"/>
      <c r="P23" s="23"/>
      <c r="Q23" s="23"/>
    </row>
    <row r="24" spans="1:17" ht="44.25" customHeight="1">
      <c r="A24" s="146" t="s">
        <v>19</v>
      </c>
      <c r="B24" s="147"/>
      <c r="C24" s="147"/>
      <c r="D24" s="147"/>
      <c r="E24" s="148"/>
      <c r="F24" s="18"/>
      <c r="G24" s="13"/>
      <c r="H24" s="13"/>
      <c r="I24" s="38"/>
      <c r="J24" s="6"/>
      <c r="K24" s="6"/>
      <c r="L24" s="23"/>
      <c r="M24" s="23"/>
      <c r="N24" s="23"/>
      <c r="O24" s="23"/>
      <c r="P24" s="23"/>
      <c r="Q24" s="23"/>
    </row>
    <row r="25" spans="1:17" ht="20.25">
      <c r="A25" s="7"/>
      <c r="B25" s="7"/>
      <c r="C25" s="7"/>
      <c r="D25" s="30"/>
      <c r="E25" s="30"/>
      <c r="F25" s="30"/>
      <c r="G25" s="7"/>
      <c r="H25" s="7"/>
      <c r="I25" s="38"/>
      <c r="J25" s="6"/>
      <c r="K25" s="6"/>
      <c r="L25" s="23"/>
      <c r="M25" s="23"/>
      <c r="N25" s="23"/>
      <c r="O25" s="23"/>
      <c r="P25" s="23"/>
      <c r="Q25" s="23"/>
    </row>
    <row r="26" spans="1:17" ht="25.5">
      <c r="A26" s="7"/>
      <c r="B26" s="7"/>
      <c r="C26" s="149" t="s">
        <v>70</v>
      </c>
      <c r="D26" s="149"/>
      <c r="E26" s="149"/>
      <c r="F26" s="30"/>
      <c r="G26" s="7"/>
      <c r="H26" s="7"/>
      <c r="I26" s="38"/>
      <c r="J26" s="6"/>
      <c r="K26" s="6"/>
      <c r="L26" s="23"/>
      <c r="M26" s="23"/>
      <c r="N26" s="23"/>
      <c r="O26" s="23"/>
      <c r="P26" s="23"/>
      <c r="Q26" s="23"/>
    </row>
    <row r="27" spans="1:17" ht="0.75" customHeight="1">
      <c r="A27" s="7"/>
      <c r="B27" s="7"/>
      <c r="C27" s="7"/>
      <c r="D27" s="30"/>
      <c r="E27" s="30"/>
      <c r="F27" s="30"/>
      <c r="G27" s="7"/>
      <c r="H27" s="7"/>
      <c r="I27" s="38"/>
      <c r="J27" s="6"/>
      <c r="K27" s="6"/>
      <c r="L27" s="23"/>
      <c r="M27" s="23"/>
      <c r="N27" s="23"/>
      <c r="O27" s="23"/>
      <c r="P27" s="23"/>
      <c r="Q27" s="23"/>
    </row>
    <row r="28" spans="1:17" ht="60.75">
      <c r="A28" s="15" t="s">
        <v>20</v>
      </c>
      <c r="B28" s="15" t="s">
        <v>60</v>
      </c>
      <c r="C28" s="15" t="s">
        <v>21</v>
      </c>
      <c r="D28" s="27"/>
      <c r="E28" s="27" t="s">
        <v>30</v>
      </c>
      <c r="F28" s="27"/>
      <c r="G28" s="15"/>
      <c r="H28" s="15" t="s">
        <v>23</v>
      </c>
      <c r="I28" s="41"/>
      <c r="J28" s="6"/>
      <c r="K28" s="6"/>
      <c r="L28" s="23"/>
      <c r="M28" s="23"/>
      <c r="N28" s="23"/>
      <c r="O28" s="23"/>
      <c r="P28" s="23"/>
      <c r="Q28" s="23"/>
    </row>
    <row r="29" spans="1:17" ht="18" customHeight="1">
      <c r="A29" s="15"/>
      <c r="B29" s="15"/>
      <c r="C29" s="16" t="s">
        <v>24</v>
      </c>
      <c r="D29" s="28" t="s">
        <v>25</v>
      </c>
      <c r="E29" s="19" t="s">
        <v>24</v>
      </c>
      <c r="F29" s="28" t="s">
        <v>25</v>
      </c>
      <c r="G29" s="16" t="s">
        <v>26</v>
      </c>
      <c r="H29" s="16" t="s">
        <v>27</v>
      </c>
      <c r="I29" s="26" t="s">
        <v>28</v>
      </c>
      <c r="J29" s="6"/>
      <c r="K29" s="6"/>
      <c r="L29" s="23"/>
      <c r="M29" s="23"/>
      <c r="N29" s="23"/>
      <c r="O29" s="23"/>
      <c r="P29" s="23"/>
      <c r="Q29" s="23"/>
    </row>
    <row r="30" spans="1:17" ht="71.25" customHeight="1">
      <c r="A30" s="48" t="s">
        <v>75</v>
      </c>
      <c r="B30" s="46">
        <v>11020202</v>
      </c>
      <c r="C30" s="26"/>
      <c r="D30" s="118"/>
      <c r="E30" s="50"/>
      <c r="F30" s="123"/>
      <c r="G30" s="49"/>
      <c r="H30" s="49">
        <f>G30-F30</f>
        <v>0</v>
      </c>
      <c r="I30" s="116" t="e">
        <f aca="true" t="shared" si="0" ref="I30:I36">G30/F30*100</f>
        <v>#DIV/0!</v>
      </c>
      <c r="J30" s="6"/>
      <c r="K30" s="6"/>
      <c r="L30" s="23"/>
      <c r="M30" s="23"/>
      <c r="N30" s="23"/>
      <c r="O30" s="23"/>
      <c r="P30" s="23"/>
      <c r="Q30" s="23"/>
    </row>
    <row r="31" spans="1:17" ht="165.75" customHeight="1">
      <c r="A31" s="48" t="s">
        <v>74</v>
      </c>
      <c r="B31" s="46">
        <v>13010200</v>
      </c>
      <c r="C31" s="132">
        <f>E31</f>
        <v>50000</v>
      </c>
      <c r="D31" s="130">
        <f>F31</f>
        <v>50000</v>
      </c>
      <c r="E31" s="130">
        <v>50000</v>
      </c>
      <c r="F31" s="130">
        <v>50000</v>
      </c>
      <c r="G31" s="51">
        <v>5564.66</v>
      </c>
      <c r="H31" s="49">
        <f aca="true" t="shared" si="1" ref="H31:H59">G31-F31</f>
        <v>-44435.34</v>
      </c>
      <c r="I31" s="116">
        <f t="shared" si="0"/>
        <v>11.12932</v>
      </c>
      <c r="J31" s="6"/>
      <c r="K31" s="6"/>
      <c r="L31" s="23"/>
      <c r="M31" s="23"/>
      <c r="N31" s="23"/>
      <c r="O31" s="23"/>
      <c r="P31" s="23"/>
      <c r="Q31" s="23"/>
    </row>
    <row r="32" spans="1:17" ht="69" customHeight="1">
      <c r="A32" s="48" t="s">
        <v>73</v>
      </c>
      <c r="B32" s="46">
        <v>13020200</v>
      </c>
      <c r="C32" s="132">
        <f aca="true" t="shared" si="2" ref="C32:C59">E32</f>
        <v>0</v>
      </c>
      <c r="D32" s="130">
        <f aca="true" t="shared" si="3" ref="D32:D59">F32</f>
        <v>0</v>
      </c>
      <c r="E32" s="130"/>
      <c r="F32" s="130"/>
      <c r="G32" s="51">
        <v>0.41</v>
      </c>
      <c r="H32" s="49">
        <f t="shared" si="1"/>
        <v>0.41</v>
      </c>
      <c r="I32" s="116" t="e">
        <f t="shared" si="0"/>
        <v>#DIV/0!</v>
      </c>
      <c r="J32" s="6"/>
      <c r="K32" s="6"/>
      <c r="L32" s="23"/>
      <c r="M32" s="23"/>
      <c r="N32" s="23"/>
      <c r="O32" s="23"/>
      <c r="P32" s="23"/>
      <c r="Q32" s="23"/>
    </row>
    <row r="33" spans="1:17" ht="69" customHeight="1">
      <c r="A33" s="48"/>
      <c r="B33" s="46">
        <v>13030100</v>
      </c>
      <c r="C33" s="132">
        <f t="shared" si="2"/>
        <v>30000</v>
      </c>
      <c r="D33" s="130">
        <f t="shared" si="3"/>
        <v>30000</v>
      </c>
      <c r="E33" s="130">
        <v>30000</v>
      </c>
      <c r="F33" s="130">
        <v>30000</v>
      </c>
      <c r="G33" s="51">
        <v>22925.75</v>
      </c>
      <c r="H33" s="49">
        <f t="shared" si="1"/>
        <v>-7074.25</v>
      </c>
      <c r="I33" s="116">
        <f t="shared" si="0"/>
        <v>76.41916666666667</v>
      </c>
      <c r="J33" s="6"/>
      <c r="K33" s="6"/>
      <c r="L33" s="23"/>
      <c r="M33" s="23"/>
      <c r="N33" s="23"/>
      <c r="O33" s="23"/>
      <c r="P33" s="23"/>
      <c r="Q33" s="23"/>
    </row>
    <row r="34" spans="1:17" ht="47.25" customHeight="1">
      <c r="A34" s="52" t="s">
        <v>102</v>
      </c>
      <c r="B34" s="47">
        <v>14021900</v>
      </c>
      <c r="C34" s="132">
        <f t="shared" si="2"/>
        <v>1400000</v>
      </c>
      <c r="D34" s="130">
        <f t="shared" si="3"/>
        <v>1400000</v>
      </c>
      <c r="E34" s="130">
        <v>1400000</v>
      </c>
      <c r="F34" s="130">
        <v>1400000</v>
      </c>
      <c r="G34" s="50">
        <v>2376763.37</v>
      </c>
      <c r="H34" s="49">
        <f t="shared" si="1"/>
        <v>976763.3700000001</v>
      </c>
      <c r="I34" s="116">
        <f t="shared" si="0"/>
        <v>169.76881214285714</v>
      </c>
      <c r="J34" s="6"/>
      <c r="K34" s="6"/>
      <c r="L34" s="23"/>
      <c r="M34" s="23"/>
      <c r="N34" s="23"/>
      <c r="O34" s="23"/>
      <c r="P34" s="23"/>
      <c r="Q34" s="23"/>
    </row>
    <row r="35" spans="1:17" ht="47.25" customHeight="1">
      <c r="A35" s="52" t="s">
        <v>103</v>
      </c>
      <c r="B35" s="47">
        <v>14031900</v>
      </c>
      <c r="C35" s="132">
        <f t="shared" si="2"/>
        <v>5800000</v>
      </c>
      <c r="D35" s="130">
        <f t="shared" si="3"/>
        <v>6800000</v>
      </c>
      <c r="E35" s="130">
        <v>5800000</v>
      </c>
      <c r="F35" s="130">
        <v>6800000</v>
      </c>
      <c r="G35" s="50">
        <v>8302160.3</v>
      </c>
      <c r="H35" s="49">
        <f>G35-F35</f>
        <v>1502160.2999999998</v>
      </c>
      <c r="I35" s="116">
        <f t="shared" si="0"/>
        <v>122.09059264705881</v>
      </c>
      <c r="J35" s="6"/>
      <c r="K35" s="6"/>
      <c r="L35" s="23"/>
      <c r="M35" s="23"/>
      <c r="N35" s="23"/>
      <c r="O35" s="23"/>
      <c r="P35" s="23"/>
      <c r="Q35" s="23"/>
    </row>
    <row r="36" spans="1:17" s="4" customFormat="1" ht="96" customHeight="1">
      <c r="A36" s="52" t="s">
        <v>104</v>
      </c>
      <c r="B36" s="47">
        <v>14040000</v>
      </c>
      <c r="C36" s="132">
        <f t="shared" si="2"/>
        <v>2760000</v>
      </c>
      <c r="D36" s="130">
        <f t="shared" si="3"/>
        <v>2760000</v>
      </c>
      <c r="E36" s="130">
        <v>2760000</v>
      </c>
      <c r="F36" s="130">
        <v>2760000</v>
      </c>
      <c r="G36" s="50">
        <v>2761597.24</v>
      </c>
      <c r="H36" s="49">
        <f t="shared" si="1"/>
        <v>1597.2400000002235</v>
      </c>
      <c r="I36" s="116">
        <f t="shared" si="0"/>
        <v>100.05787101449278</v>
      </c>
      <c r="J36" s="20"/>
      <c r="K36" s="20"/>
      <c r="L36" s="24"/>
      <c r="M36" s="24"/>
      <c r="N36" s="24"/>
      <c r="O36" s="24"/>
      <c r="P36" s="24"/>
      <c r="Q36" s="24"/>
    </row>
    <row r="37" spans="1:17" s="4" customFormat="1" ht="123" customHeight="1">
      <c r="A37" s="52" t="s">
        <v>105</v>
      </c>
      <c r="B37" s="47">
        <v>18010100</v>
      </c>
      <c r="C37" s="132">
        <f t="shared" si="2"/>
        <v>70000</v>
      </c>
      <c r="D37" s="130">
        <f t="shared" si="3"/>
        <v>70000</v>
      </c>
      <c r="E37" s="130">
        <v>70000</v>
      </c>
      <c r="F37" s="130">
        <v>70000</v>
      </c>
      <c r="G37" s="50">
        <v>25996.41</v>
      </c>
      <c r="H37" s="49">
        <f t="shared" si="1"/>
        <v>-44003.59</v>
      </c>
      <c r="I37" s="116">
        <f aca="true" t="shared" si="4" ref="I37:I47">G37/F37*100</f>
        <v>37.13772857142857</v>
      </c>
      <c r="J37" s="20"/>
      <c r="K37" s="20"/>
      <c r="L37" s="24"/>
      <c r="M37" s="24"/>
      <c r="N37" s="24"/>
      <c r="O37" s="24"/>
      <c r="P37" s="24"/>
      <c r="Q37" s="24"/>
    </row>
    <row r="38" spans="1:17" s="4" customFormat="1" ht="122.25" customHeight="1">
      <c r="A38" s="52" t="s">
        <v>106</v>
      </c>
      <c r="B38" s="47">
        <v>18010200</v>
      </c>
      <c r="C38" s="132">
        <f t="shared" si="2"/>
        <v>620000</v>
      </c>
      <c r="D38" s="130">
        <f t="shared" si="3"/>
        <v>620000</v>
      </c>
      <c r="E38" s="130">
        <v>620000</v>
      </c>
      <c r="F38" s="130">
        <v>620000</v>
      </c>
      <c r="G38" s="50">
        <v>470361.31</v>
      </c>
      <c r="H38" s="49">
        <f t="shared" si="1"/>
        <v>-149638.69</v>
      </c>
      <c r="I38" s="116">
        <f t="shared" si="4"/>
        <v>75.86472741935484</v>
      </c>
      <c r="J38" s="20"/>
      <c r="K38" s="20"/>
      <c r="L38" s="24"/>
      <c r="M38" s="24"/>
      <c r="N38" s="24"/>
      <c r="O38" s="24"/>
      <c r="P38" s="24"/>
      <c r="Q38" s="24"/>
    </row>
    <row r="39" spans="1:17" s="4" customFormat="1" ht="123.75" customHeight="1">
      <c r="A39" s="52" t="s">
        <v>137</v>
      </c>
      <c r="B39" s="47">
        <v>18010300</v>
      </c>
      <c r="C39" s="132">
        <f t="shared" si="2"/>
        <v>0</v>
      </c>
      <c r="D39" s="130">
        <f t="shared" si="3"/>
        <v>0</v>
      </c>
      <c r="E39" s="130"/>
      <c r="F39" s="130"/>
      <c r="G39" s="50">
        <v>32061.83</v>
      </c>
      <c r="H39" s="49">
        <f t="shared" si="1"/>
        <v>32061.83</v>
      </c>
      <c r="I39" s="116"/>
      <c r="J39" s="20"/>
      <c r="K39" s="20"/>
      <c r="L39" s="24"/>
      <c r="M39" s="24"/>
      <c r="N39" s="24"/>
      <c r="O39" s="24"/>
      <c r="P39" s="24"/>
      <c r="Q39" s="24"/>
    </row>
    <row r="40" spans="1:17" s="4" customFormat="1" ht="138.75" customHeight="1">
      <c r="A40" s="52" t="s">
        <v>107</v>
      </c>
      <c r="B40" s="47">
        <v>18010400</v>
      </c>
      <c r="C40" s="132">
        <f t="shared" si="2"/>
        <v>18300000</v>
      </c>
      <c r="D40" s="130">
        <f t="shared" si="3"/>
        <v>19000000</v>
      </c>
      <c r="E40" s="130">
        <v>18300000</v>
      </c>
      <c r="F40" s="130">
        <v>19000000</v>
      </c>
      <c r="G40" s="123">
        <v>20399889.06</v>
      </c>
      <c r="H40" s="49">
        <f t="shared" si="1"/>
        <v>1399889.0599999987</v>
      </c>
      <c r="I40" s="116">
        <f t="shared" si="4"/>
        <v>107.36783715789473</v>
      </c>
      <c r="J40" s="20"/>
      <c r="K40" s="20"/>
      <c r="L40" s="24"/>
      <c r="M40" s="24"/>
      <c r="N40" s="24"/>
      <c r="O40" s="24"/>
      <c r="P40" s="24"/>
      <c r="Q40" s="24"/>
    </row>
    <row r="41" spans="1:17" s="4" customFormat="1" ht="51" customHeight="1">
      <c r="A41" s="52" t="s">
        <v>108</v>
      </c>
      <c r="B41" s="47">
        <v>18010500</v>
      </c>
      <c r="C41" s="132">
        <f t="shared" si="2"/>
        <v>3200000</v>
      </c>
      <c r="D41" s="130">
        <f t="shared" si="3"/>
        <v>3200000</v>
      </c>
      <c r="E41" s="130">
        <v>3200000</v>
      </c>
      <c r="F41" s="130">
        <v>3200000</v>
      </c>
      <c r="G41" s="50">
        <v>3378612.8</v>
      </c>
      <c r="H41" s="49">
        <f t="shared" si="1"/>
        <v>178612.7999999998</v>
      </c>
      <c r="I41" s="116">
        <f t="shared" si="4"/>
        <v>105.58165</v>
      </c>
      <c r="J41" s="20"/>
      <c r="K41" s="20"/>
      <c r="L41" s="24"/>
      <c r="M41" s="24"/>
      <c r="N41" s="24"/>
      <c r="O41" s="24"/>
      <c r="P41" s="24"/>
      <c r="Q41" s="24"/>
    </row>
    <row r="42" spans="1:17" s="4" customFormat="1" ht="47.25" customHeight="1">
      <c r="A42" s="52" t="s">
        <v>109</v>
      </c>
      <c r="B42" s="47">
        <v>18010600</v>
      </c>
      <c r="C42" s="132">
        <f t="shared" si="2"/>
        <v>10100000</v>
      </c>
      <c r="D42" s="130">
        <f t="shared" si="3"/>
        <v>10100000</v>
      </c>
      <c r="E42" s="130">
        <v>10100000</v>
      </c>
      <c r="F42" s="130">
        <v>10100000</v>
      </c>
      <c r="G42" s="50">
        <v>9137582.22</v>
      </c>
      <c r="H42" s="49">
        <f t="shared" si="1"/>
        <v>-962417.7799999993</v>
      </c>
      <c r="I42" s="116">
        <f t="shared" si="4"/>
        <v>90.47111108910892</v>
      </c>
      <c r="J42" s="20"/>
      <c r="K42" s="20"/>
      <c r="L42" s="24"/>
      <c r="M42" s="24"/>
      <c r="N42" s="24"/>
      <c r="O42" s="24"/>
      <c r="P42" s="24"/>
      <c r="Q42" s="24"/>
    </row>
    <row r="43" spans="1:17" s="4" customFormat="1" ht="54.75" customHeight="1">
      <c r="A43" s="52" t="s">
        <v>110</v>
      </c>
      <c r="B43" s="47">
        <v>18010700</v>
      </c>
      <c r="C43" s="132">
        <f t="shared" si="2"/>
        <v>100000</v>
      </c>
      <c r="D43" s="130">
        <f t="shared" si="3"/>
        <v>100000</v>
      </c>
      <c r="E43" s="130">
        <v>100000</v>
      </c>
      <c r="F43" s="130">
        <v>100000</v>
      </c>
      <c r="G43" s="50">
        <v>361097.71</v>
      </c>
      <c r="H43" s="49">
        <f t="shared" si="1"/>
        <v>261097.71000000002</v>
      </c>
      <c r="I43" s="116">
        <f t="shared" si="4"/>
        <v>361.09771000000006</v>
      </c>
      <c r="J43" s="20"/>
      <c r="K43" s="20"/>
      <c r="L43" s="24"/>
      <c r="M43" s="24"/>
      <c r="N43" s="24"/>
      <c r="O43" s="24"/>
      <c r="P43" s="24"/>
      <c r="Q43" s="24"/>
    </row>
    <row r="44" spans="1:17" s="4" customFormat="1" ht="45" customHeight="1">
      <c r="A44" s="52" t="s">
        <v>111</v>
      </c>
      <c r="B44" s="47">
        <v>18010900</v>
      </c>
      <c r="C44" s="132">
        <f t="shared" si="2"/>
        <v>70000</v>
      </c>
      <c r="D44" s="130">
        <f t="shared" si="3"/>
        <v>70000</v>
      </c>
      <c r="E44" s="130">
        <v>70000</v>
      </c>
      <c r="F44" s="130">
        <v>70000</v>
      </c>
      <c r="G44" s="50">
        <v>129568.17</v>
      </c>
      <c r="H44" s="49">
        <f t="shared" si="1"/>
        <v>59568.17</v>
      </c>
      <c r="I44" s="116">
        <f t="shared" si="4"/>
        <v>185.0973857142857</v>
      </c>
      <c r="J44" s="20"/>
      <c r="K44" s="20"/>
      <c r="L44" s="24"/>
      <c r="M44" s="24"/>
      <c r="N44" s="24"/>
      <c r="O44" s="24"/>
      <c r="P44" s="24"/>
      <c r="Q44" s="24"/>
    </row>
    <row r="45" spans="1:17" s="4" customFormat="1" ht="53.25" customHeight="1">
      <c r="A45" s="115" t="s">
        <v>125</v>
      </c>
      <c r="B45" s="47">
        <v>18011000</v>
      </c>
      <c r="C45" s="132">
        <f t="shared" si="2"/>
        <v>0</v>
      </c>
      <c r="D45" s="130">
        <f t="shared" si="3"/>
        <v>0</v>
      </c>
      <c r="E45" s="130">
        <v>0</v>
      </c>
      <c r="F45" s="130"/>
      <c r="G45" s="53"/>
      <c r="H45" s="49">
        <f>G45-F45</f>
        <v>0</v>
      </c>
      <c r="I45" s="116" t="e">
        <f t="shared" si="4"/>
        <v>#DIV/0!</v>
      </c>
      <c r="J45" s="20"/>
      <c r="K45" s="20"/>
      <c r="L45" s="24"/>
      <c r="M45" s="24"/>
      <c r="N45" s="24"/>
      <c r="O45" s="24"/>
      <c r="P45" s="24"/>
      <c r="Q45" s="24"/>
    </row>
    <row r="46" spans="1:17" s="4" customFormat="1" ht="45" customHeight="1">
      <c r="A46" s="114" t="s">
        <v>112</v>
      </c>
      <c r="B46" s="47">
        <v>18011100</v>
      </c>
      <c r="C46" s="132">
        <f t="shared" si="2"/>
        <v>50000</v>
      </c>
      <c r="D46" s="130">
        <f t="shared" si="3"/>
        <v>50000</v>
      </c>
      <c r="E46" s="130">
        <v>50000</v>
      </c>
      <c r="F46" s="130">
        <v>50000</v>
      </c>
      <c r="G46" s="50">
        <v>75883.33</v>
      </c>
      <c r="H46" s="49">
        <f t="shared" si="1"/>
        <v>25883.33</v>
      </c>
      <c r="I46" s="116">
        <f t="shared" si="4"/>
        <v>151.76666</v>
      </c>
      <c r="J46" s="20"/>
      <c r="K46" s="20"/>
      <c r="L46" s="24"/>
      <c r="M46" s="24"/>
      <c r="N46" s="24"/>
      <c r="O46" s="24"/>
      <c r="P46" s="24"/>
      <c r="Q46" s="24"/>
    </row>
    <row r="47" spans="1:17" s="4" customFormat="1" ht="59.25" customHeight="1">
      <c r="A47" s="52" t="s">
        <v>113</v>
      </c>
      <c r="B47" s="47">
        <v>18030100</v>
      </c>
      <c r="C47" s="132">
        <f t="shared" si="2"/>
        <v>0</v>
      </c>
      <c r="D47" s="130">
        <f t="shared" si="3"/>
        <v>0</v>
      </c>
      <c r="E47" s="130"/>
      <c r="F47" s="130"/>
      <c r="G47" s="50">
        <v>340</v>
      </c>
      <c r="H47" s="49">
        <f t="shared" si="1"/>
        <v>340</v>
      </c>
      <c r="I47" s="116" t="e">
        <f t="shared" si="4"/>
        <v>#DIV/0!</v>
      </c>
      <c r="J47" s="20"/>
      <c r="K47" s="20"/>
      <c r="L47" s="24"/>
      <c r="M47" s="24"/>
      <c r="N47" s="24"/>
      <c r="O47" s="24"/>
      <c r="P47" s="24"/>
      <c r="Q47" s="24"/>
    </row>
    <row r="48" spans="1:17" s="4" customFormat="1" ht="49.5" customHeight="1">
      <c r="A48" s="52" t="s">
        <v>114</v>
      </c>
      <c r="B48" s="47">
        <v>18030200</v>
      </c>
      <c r="C48" s="132">
        <f t="shared" si="2"/>
        <v>0</v>
      </c>
      <c r="D48" s="130">
        <f t="shared" si="3"/>
        <v>0</v>
      </c>
      <c r="E48" s="133"/>
      <c r="F48" s="130"/>
      <c r="G48" s="50">
        <v>30695.61</v>
      </c>
      <c r="H48" s="49">
        <f t="shared" si="1"/>
        <v>30695.61</v>
      </c>
      <c r="I48" s="117"/>
      <c r="J48" s="20"/>
      <c r="K48" s="20"/>
      <c r="L48" s="24"/>
      <c r="M48" s="24"/>
      <c r="N48" s="24"/>
      <c r="O48" s="24"/>
      <c r="P48" s="24"/>
      <c r="Q48" s="24"/>
    </row>
    <row r="49" spans="1:17" s="4" customFormat="1" ht="48" customHeight="1">
      <c r="A49" s="52" t="s">
        <v>115</v>
      </c>
      <c r="B49" s="47">
        <v>18050300</v>
      </c>
      <c r="C49" s="132">
        <f t="shared" si="2"/>
        <v>160000</v>
      </c>
      <c r="D49" s="130">
        <f t="shared" si="3"/>
        <v>160000</v>
      </c>
      <c r="E49" s="130">
        <v>160000</v>
      </c>
      <c r="F49" s="130">
        <v>160000</v>
      </c>
      <c r="G49" s="50">
        <v>22234.03</v>
      </c>
      <c r="H49" s="49">
        <f t="shared" si="1"/>
        <v>-137765.97</v>
      </c>
      <c r="I49" s="116">
        <f>G49/F49*100</f>
        <v>13.896268749999999</v>
      </c>
      <c r="J49" s="20"/>
      <c r="K49" s="20"/>
      <c r="L49" s="24"/>
      <c r="M49" s="24"/>
      <c r="N49" s="24"/>
      <c r="O49" s="24"/>
      <c r="P49" s="24"/>
      <c r="Q49" s="24"/>
    </row>
    <row r="50" spans="1:17" s="4" customFormat="1" ht="54.75" customHeight="1">
      <c r="A50" s="52" t="s">
        <v>116</v>
      </c>
      <c r="B50" s="47">
        <v>18050400</v>
      </c>
      <c r="C50" s="132">
        <f t="shared" si="2"/>
        <v>5700000</v>
      </c>
      <c r="D50" s="130">
        <f t="shared" si="3"/>
        <v>5700000</v>
      </c>
      <c r="E50" s="130">
        <v>5700000</v>
      </c>
      <c r="F50" s="130">
        <v>5700000</v>
      </c>
      <c r="G50" s="50">
        <v>4952604.21</v>
      </c>
      <c r="H50" s="49">
        <f t="shared" si="1"/>
        <v>-747395.79</v>
      </c>
      <c r="I50" s="116">
        <f>G50/F50*100</f>
        <v>86.88779315789473</v>
      </c>
      <c r="J50" s="20"/>
      <c r="K50" s="20"/>
      <c r="L50" s="24"/>
      <c r="M50" s="24"/>
      <c r="N50" s="24"/>
      <c r="O50" s="24"/>
      <c r="P50" s="24"/>
      <c r="Q50" s="24"/>
    </row>
    <row r="51" spans="1:17" s="4" customFormat="1" ht="132" customHeight="1">
      <c r="A51" s="52" t="s">
        <v>117</v>
      </c>
      <c r="B51" s="47">
        <v>18050500</v>
      </c>
      <c r="C51" s="132">
        <f t="shared" si="2"/>
        <v>90000</v>
      </c>
      <c r="D51" s="130">
        <f t="shared" si="3"/>
        <v>90000</v>
      </c>
      <c r="E51" s="130">
        <v>90000</v>
      </c>
      <c r="F51" s="130">
        <v>90000</v>
      </c>
      <c r="G51" s="50">
        <v>128797.54</v>
      </c>
      <c r="H51" s="49">
        <f t="shared" si="1"/>
        <v>38797.53999999999</v>
      </c>
      <c r="I51" s="116">
        <f>G51/F51*100</f>
        <v>143.10837777777778</v>
      </c>
      <c r="J51" s="20"/>
      <c r="K51" s="20"/>
      <c r="L51" s="24"/>
      <c r="M51" s="24"/>
      <c r="N51" s="24"/>
      <c r="O51" s="24"/>
      <c r="P51" s="24"/>
      <c r="Q51" s="24"/>
    </row>
    <row r="52" spans="1:17" s="4" customFormat="1" ht="75" customHeight="1">
      <c r="A52" s="52" t="s">
        <v>118</v>
      </c>
      <c r="B52" s="47">
        <v>21050000</v>
      </c>
      <c r="C52" s="132">
        <f t="shared" si="2"/>
        <v>0</v>
      </c>
      <c r="D52" s="130">
        <f t="shared" si="3"/>
        <v>0</v>
      </c>
      <c r="E52" s="130"/>
      <c r="F52" s="130"/>
      <c r="G52" s="53"/>
      <c r="H52" s="49">
        <f t="shared" si="1"/>
        <v>0</v>
      </c>
      <c r="I52" s="116" t="e">
        <f>G52/F52*100</f>
        <v>#DIV/0!</v>
      </c>
      <c r="J52" s="20"/>
      <c r="K52" s="20"/>
      <c r="L52" s="24"/>
      <c r="M52" s="24"/>
      <c r="N52" s="24"/>
      <c r="O52" s="24"/>
      <c r="P52" s="24"/>
      <c r="Q52" s="24"/>
    </row>
    <row r="53" spans="1:17" s="4" customFormat="1" ht="75" customHeight="1">
      <c r="A53" s="52"/>
      <c r="B53" s="47">
        <v>21081100</v>
      </c>
      <c r="C53" s="132">
        <f t="shared" si="2"/>
        <v>0</v>
      </c>
      <c r="D53" s="130">
        <f t="shared" si="3"/>
        <v>0</v>
      </c>
      <c r="E53" s="130"/>
      <c r="F53" s="130"/>
      <c r="G53" s="50">
        <v>221</v>
      </c>
      <c r="H53" s="49"/>
      <c r="I53" s="116"/>
      <c r="J53" s="20"/>
      <c r="K53" s="20"/>
      <c r="L53" s="24"/>
      <c r="M53" s="24"/>
      <c r="N53" s="24"/>
      <c r="O53" s="24"/>
      <c r="P53" s="24"/>
      <c r="Q53" s="24"/>
    </row>
    <row r="54" spans="1:17" s="4" customFormat="1" ht="75" customHeight="1">
      <c r="A54" s="52" t="s">
        <v>119</v>
      </c>
      <c r="B54" s="47">
        <v>22012500</v>
      </c>
      <c r="C54" s="132">
        <f t="shared" si="2"/>
        <v>0</v>
      </c>
      <c r="D54" s="130">
        <f t="shared" si="3"/>
        <v>0</v>
      </c>
      <c r="E54" s="133"/>
      <c r="F54" s="130"/>
      <c r="G54" s="50">
        <v>1095.2</v>
      </c>
      <c r="H54" s="49">
        <f>G54-F54</f>
        <v>1095.2</v>
      </c>
      <c r="I54" s="116"/>
      <c r="J54" s="20"/>
      <c r="K54" s="20"/>
      <c r="L54" s="24"/>
      <c r="M54" s="24"/>
      <c r="N54" s="24"/>
      <c r="O54" s="24"/>
      <c r="P54" s="24"/>
      <c r="Q54" s="24"/>
    </row>
    <row r="55" spans="1:17" s="4" customFormat="1" ht="80.25" customHeight="1">
      <c r="A55" s="52"/>
      <c r="B55" s="47">
        <v>22012600</v>
      </c>
      <c r="C55" s="132">
        <f t="shared" si="2"/>
        <v>200000</v>
      </c>
      <c r="D55" s="130">
        <f t="shared" si="3"/>
        <v>200000</v>
      </c>
      <c r="E55" s="130">
        <v>200000</v>
      </c>
      <c r="F55" s="130">
        <v>200000</v>
      </c>
      <c r="G55" s="50">
        <v>144701</v>
      </c>
      <c r="H55" s="49">
        <f t="shared" si="1"/>
        <v>-55299</v>
      </c>
      <c r="I55" s="116"/>
      <c r="J55" s="20"/>
      <c r="K55" s="20"/>
      <c r="L55" s="24"/>
      <c r="M55" s="24"/>
      <c r="N55" s="24"/>
      <c r="O55" s="24"/>
      <c r="P55" s="24"/>
      <c r="Q55" s="24"/>
    </row>
    <row r="56" spans="1:17" s="4" customFormat="1" ht="129" customHeight="1">
      <c r="A56" s="114" t="s">
        <v>120</v>
      </c>
      <c r="B56" s="47">
        <v>22090100</v>
      </c>
      <c r="C56" s="132">
        <f t="shared" si="2"/>
        <v>0</v>
      </c>
      <c r="D56" s="130">
        <f t="shared" si="3"/>
        <v>0</v>
      </c>
      <c r="E56" s="133"/>
      <c r="F56" s="130"/>
      <c r="G56" s="50">
        <v>1655.78</v>
      </c>
      <c r="H56" s="49">
        <f t="shared" si="1"/>
        <v>1655.78</v>
      </c>
      <c r="I56" s="116"/>
      <c r="J56" s="20"/>
      <c r="K56" s="20"/>
      <c r="L56" s="24"/>
      <c r="M56" s="24"/>
      <c r="N56" s="24"/>
      <c r="O56" s="24"/>
      <c r="P56" s="24"/>
      <c r="Q56" s="24"/>
    </row>
    <row r="57" spans="1:17" s="4" customFormat="1" ht="37.5" customHeight="1">
      <c r="A57" s="52" t="s">
        <v>121</v>
      </c>
      <c r="B57" s="47">
        <v>24060300</v>
      </c>
      <c r="C57" s="132">
        <f t="shared" si="2"/>
        <v>0</v>
      </c>
      <c r="D57" s="130">
        <f t="shared" si="3"/>
        <v>0</v>
      </c>
      <c r="E57" s="133"/>
      <c r="F57" s="130"/>
      <c r="G57" s="50">
        <v>117564.34</v>
      </c>
      <c r="H57" s="49">
        <f t="shared" si="1"/>
        <v>117564.34</v>
      </c>
      <c r="I57" s="116"/>
      <c r="J57" s="20"/>
      <c r="K57" s="20"/>
      <c r="L57" s="24"/>
      <c r="M57" s="24"/>
      <c r="N57" s="24"/>
      <c r="O57" s="24"/>
      <c r="P57" s="24"/>
      <c r="Q57" s="24"/>
    </row>
    <row r="58" spans="1:17" s="4" customFormat="1" ht="66" customHeight="1">
      <c r="A58" s="52" t="s">
        <v>122</v>
      </c>
      <c r="B58" s="47">
        <v>24060600</v>
      </c>
      <c r="C58" s="132">
        <f>E58</f>
        <v>0</v>
      </c>
      <c r="D58" s="130">
        <f>F58</f>
        <v>0</v>
      </c>
      <c r="E58" s="133"/>
      <c r="F58" s="130"/>
      <c r="G58" s="53"/>
      <c r="H58" s="49">
        <f>G58-F58</f>
        <v>0</v>
      </c>
      <c r="I58" s="116"/>
      <c r="J58" s="20"/>
      <c r="K58" s="20"/>
      <c r="L58" s="24"/>
      <c r="M58" s="24"/>
      <c r="N58" s="24"/>
      <c r="O58" s="24"/>
      <c r="P58" s="24"/>
      <c r="Q58" s="24"/>
    </row>
    <row r="59" spans="1:17" s="4" customFormat="1" ht="111.75" customHeight="1">
      <c r="A59" s="52" t="s">
        <v>139</v>
      </c>
      <c r="B59" s="47">
        <v>41053000</v>
      </c>
      <c r="C59" s="132">
        <f t="shared" si="2"/>
        <v>0</v>
      </c>
      <c r="D59" s="130">
        <f t="shared" si="3"/>
        <v>427938</v>
      </c>
      <c r="E59" s="133"/>
      <c r="F59" s="130">
        <v>427938</v>
      </c>
      <c r="G59" s="50">
        <v>421678.53</v>
      </c>
      <c r="H59" s="49">
        <f t="shared" si="1"/>
        <v>-6259.469999999972</v>
      </c>
      <c r="I59" s="116"/>
      <c r="J59" s="20"/>
      <c r="K59" s="20"/>
      <c r="L59" s="24"/>
      <c r="M59" s="24"/>
      <c r="N59" s="24"/>
      <c r="O59" s="24"/>
      <c r="P59" s="24"/>
      <c r="Q59" s="24"/>
    </row>
    <row r="60" spans="1:17" ht="33" customHeight="1">
      <c r="A60" s="54" t="s">
        <v>29</v>
      </c>
      <c r="B60" s="55"/>
      <c r="C60" s="131">
        <f aca="true" t="shared" si="5" ref="C60:H60">SUM(C30:C59)</f>
        <v>48700000</v>
      </c>
      <c r="D60" s="131">
        <f t="shared" si="5"/>
        <v>50827938</v>
      </c>
      <c r="E60" s="131">
        <f t="shared" si="5"/>
        <v>48700000</v>
      </c>
      <c r="F60" s="131">
        <f t="shared" si="5"/>
        <v>50827938</v>
      </c>
      <c r="G60" s="112">
        <f t="shared" si="5"/>
        <v>53301651.81000001</v>
      </c>
      <c r="H60" s="119">
        <f t="shared" si="5"/>
        <v>2473492.8099999996</v>
      </c>
      <c r="I60" s="44">
        <f>G60/F60*100</f>
        <v>104.86683880428124</v>
      </c>
      <c r="J60" s="6"/>
      <c r="K60" s="6"/>
      <c r="L60" s="23"/>
      <c r="M60" s="23"/>
      <c r="N60" s="23"/>
      <c r="O60" s="23"/>
      <c r="P60" s="23"/>
      <c r="Q60" s="23"/>
    </row>
    <row r="61" spans="1:17" ht="75" customHeight="1">
      <c r="A61" s="140" t="s">
        <v>140</v>
      </c>
      <c r="B61" s="140"/>
      <c r="C61" s="140"/>
      <c r="D61" s="140"/>
      <c r="E61" s="140"/>
      <c r="F61" s="140"/>
      <c r="G61" s="140"/>
      <c r="H61" s="140"/>
      <c r="I61" s="140"/>
      <c r="J61" s="6"/>
      <c r="K61" s="6"/>
      <c r="L61" s="23"/>
      <c r="M61" s="23"/>
      <c r="N61" s="23"/>
      <c r="O61" s="23"/>
      <c r="P61" s="23"/>
      <c r="Q61" s="23"/>
    </row>
    <row r="62" spans="1:17" ht="73.5" customHeight="1">
      <c r="A62" s="140" t="s">
        <v>94</v>
      </c>
      <c r="B62" s="140"/>
      <c r="C62" s="140"/>
      <c r="D62" s="140"/>
      <c r="E62" s="140"/>
      <c r="F62" s="140"/>
      <c r="G62" s="140"/>
      <c r="H62" s="140"/>
      <c r="I62" s="140"/>
      <c r="J62" s="6"/>
      <c r="K62" s="6"/>
      <c r="L62" s="23"/>
      <c r="M62" s="23"/>
      <c r="N62" s="23"/>
      <c r="O62" s="23"/>
      <c r="P62" s="23"/>
      <c r="Q62" s="23"/>
    </row>
    <row r="63" spans="1:17" ht="80.25" customHeight="1">
      <c r="A63" s="140" t="s">
        <v>141</v>
      </c>
      <c r="B63" s="140"/>
      <c r="C63" s="140"/>
      <c r="D63" s="140"/>
      <c r="E63" s="140"/>
      <c r="F63" s="140"/>
      <c r="G63" s="140"/>
      <c r="H63" s="140"/>
      <c r="I63" s="140"/>
      <c r="J63" s="6"/>
      <c r="K63" s="6"/>
      <c r="L63" s="23"/>
      <c r="M63" s="23"/>
      <c r="N63" s="23"/>
      <c r="O63" s="23"/>
      <c r="P63" s="23"/>
      <c r="Q63" s="23"/>
    </row>
    <row r="64" spans="1:17" s="3" customFormat="1" ht="24" customHeight="1">
      <c r="A64" s="98"/>
      <c r="B64" s="108"/>
      <c r="C64" s="108"/>
      <c r="D64" s="108"/>
      <c r="E64" s="108"/>
      <c r="F64" s="108"/>
      <c r="G64" s="108"/>
      <c r="H64" s="108"/>
      <c r="I64" s="57"/>
      <c r="J64" s="21"/>
      <c r="K64" s="21"/>
      <c r="L64" s="25"/>
      <c r="M64" s="25"/>
      <c r="N64" s="25"/>
      <c r="O64" s="25"/>
      <c r="P64" s="25"/>
      <c r="Q64" s="25"/>
    </row>
    <row r="65" spans="1:17" s="3" customFormat="1" ht="26.25" customHeight="1" hidden="1">
      <c r="A65" s="98"/>
      <c r="B65" s="108"/>
      <c r="C65" s="108"/>
      <c r="D65" s="108"/>
      <c r="E65" s="108"/>
      <c r="F65" s="108"/>
      <c r="G65" s="108"/>
      <c r="H65" s="108"/>
      <c r="I65" s="57"/>
      <c r="J65" s="21"/>
      <c r="K65" s="21"/>
      <c r="L65" s="25"/>
      <c r="M65" s="25"/>
      <c r="N65" s="25"/>
      <c r="O65" s="25"/>
      <c r="P65" s="25"/>
      <c r="Q65" s="25"/>
    </row>
    <row r="66" spans="1:17" s="3" customFormat="1" ht="26.25" customHeight="1" hidden="1">
      <c r="A66" s="98"/>
      <c r="B66" s="108"/>
      <c r="C66" s="108"/>
      <c r="D66" s="108"/>
      <c r="E66" s="108"/>
      <c r="F66" s="108"/>
      <c r="G66" s="108"/>
      <c r="H66" s="108"/>
      <c r="I66" s="57"/>
      <c r="J66" s="21"/>
      <c r="K66" s="21"/>
      <c r="L66" s="25"/>
      <c r="M66" s="25"/>
      <c r="N66" s="25"/>
      <c r="O66" s="25"/>
      <c r="P66" s="25"/>
      <c r="Q66" s="25"/>
    </row>
    <row r="67" spans="1:17" s="3" customFormat="1" ht="26.25" customHeight="1" hidden="1">
      <c r="A67" s="98"/>
      <c r="B67" s="108"/>
      <c r="C67" s="108"/>
      <c r="D67" s="108"/>
      <c r="E67" s="108"/>
      <c r="F67" s="108"/>
      <c r="G67" s="108"/>
      <c r="H67" s="108"/>
      <c r="I67" s="57"/>
      <c r="J67" s="21"/>
      <c r="K67" s="21"/>
      <c r="L67" s="25"/>
      <c r="M67" s="25"/>
      <c r="N67" s="25"/>
      <c r="O67" s="25"/>
      <c r="P67" s="25"/>
      <c r="Q67" s="25"/>
    </row>
    <row r="68" spans="1:17" s="4" customFormat="1" ht="33.75" customHeight="1">
      <c r="A68" s="58" t="s">
        <v>142</v>
      </c>
      <c r="B68" s="59"/>
      <c r="C68" s="60"/>
      <c r="D68" s="60"/>
      <c r="E68" s="60"/>
      <c r="F68" s="60"/>
      <c r="G68" s="61"/>
      <c r="H68" s="61"/>
      <c r="I68" s="62"/>
      <c r="J68" s="20"/>
      <c r="K68" s="20"/>
      <c r="L68" s="24"/>
      <c r="M68" s="24"/>
      <c r="N68" s="24"/>
      <c r="O68" s="24"/>
      <c r="P68" s="24"/>
      <c r="Q68" s="24"/>
    </row>
    <row r="69" spans="1:17" ht="24">
      <c r="A69" s="63"/>
      <c r="B69" s="60"/>
      <c r="C69" s="60"/>
      <c r="D69" s="60"/>
      <c r="E69" s="60"/>
      <c r="F69" s="60"/>
      <c r="G69" s="60"/>
      <c r="H69" s="60"/>
      <c r="I69" s="59"/>
      <c r="J69" s="6"/>
      <c r="K69" s="6"/>
      <c r="L69" s="23"/>
      <c r="M69" s="23"/>
      <c r="N69" s="23"/>
      <c r="O69" s="23"/>
      <c r="P69" s="23"/>
      <c r="Q69" s="23"/>
    </row>
    <row r="70" spans="1:17" ht="46.5">
      <c r="A70" s="64" t="s">
        <v>20</v>
      </c>
      <c r="B70" s="113" t="s">
        <v>64</v>
      </c>
      <c r="C70" s="65" t="s">
        <v>30</v>
      </c>
      <c r="D70" s="65"/>
      <c r="E70" s="65" t="s">
        <v>30</v>
      </c>
      <c r="F70" s="65"/>
      <c r="G70" s="65"/>
      <c r="H70" s="65" t="s">
        <v>31</v>
      </c>
      <c r="I70" s="66"/>
      <c r="J70" s="6"/>
      <c r="K70" s="6"/>
      <c r="L70" s="23"/>
      <c r="M70" s="23"/>
      <c r="N70" s="23"/>
      <c r="O70" s="23"/>
      <c r="P70" s="23"/>
      <c r="Q70" s="23"/>
    </row>
    <row r="71" spans="1:17" ht="24">
      <c r="A71" s="64"/>
      <c r="B71" s="65"/>
      <c r="C71" s="67" t="s">
        <v>24</v>
      </c>
      <c r="D71" s="68" t="s">
        <v>25</v>
      </c>
      <c r="E71" s="67" t="s">
        <v>24</v>
      </c>
      <c r="F71" s="68" t="s">
        <v>25</v>
      </c>
      <c r="G71" s="68" t="s">
        <v>32</v>
      </c>
      <c r="H71" s="67" t="s">
        <v>27</v>
      </c>
      <c r="I71" s="56" t="s">
        <v>28</v>
      </c>
      <c r="J71" s="6"/>
      <c r="K71" s="6"/>
      <c r="L71" s="23"/>
      <c r="M71" s="23"/>
      <c r="N71" s="23"/>
      <c r="O71" s="23"/>
      <c r="P71" s="23"/>
      <c r="Q71" s="23"/>
    </row>
    <row r="72" spans="1:17" ht="151.5" customHeight="1">
      <c r="A72" s="69" t="s">
        <v>96</v>
      </c>
      <c r="B72" s="70" t="s">
        <v>76</v>
      </c>
      <c r="C72" s="120">
        <v>5847300</v>
      </c>
      <c r="D72" s="120">
        <v>7144800</v>
      </c>
      <c r="E72" s="134">
        <f>C72</f>
        <v>5847300</v>
      </c>
      <c r="F72" s="134">
        <f>D72</f>
        <v>7144800</v>
      </c>
      <c r="G72" s="120">
        <v>6940562.99</v>
      </c>
      <c r="H72" s="109">
        <f>G72-F72</f>
        <v>-204237.00999999978</v>
      </c>
      <c r="I72" s="110">
        <f>G72*100/F72</f>
        <v>97.14145938304782</v>
      </c>
      <c r="J72" s="6"/>
      <c r="K72" s="6"/>
      <c r="L72" s="23"/>
      <c r="M72" s="23"/>
      <c r="N72" s="23"/>
      <c r="O72" s="23"/>
      <c r="P72" s="23"/>
      <c r="Q72" s="23"/>
    </row>
    <row r="73" spans="1:17" ht="56.25" customHeight="1">
      <c r="A73" s="72" t="s">
        <v>77</v>
      </c>
      <c r="B73" s="70" t="s">
        <v>78</v>
      </c>
      <c r="C73" s="139">
        <v>1200000</v>
      </c>
      <c r="D73" s="139">
        <v>2956100</v>
      </c>
      <c r="E73" s="134">
        <f aca="true" t="shared" si="6" ref="E73:E81">C73</f>
        <v>1200000</v>
      </c>
      <c r="F73" s="134">
        <f aca="true" t="shared" si="7" ref="F73:F81">D73</f>
        <v>2956100</v>
      </c>
      <c r="G73" s="139">
        <v>2955501.02</v>
      </c>
      <c r="H73" s="138">
        <f aca="true" t="shared" si="8" ref="H73:H80">G73-F73</f>
        <v>-598.9799999999814</v>
      </c>
      <c r="I73" s="110">
        <f aca="true" t="shared" si="9" ref="I73:I80">G73*100/F73</f>
        <v>99.97973749196576</v>
      </c>
      <c r="J73" s="6"/>
      <c r="K73" s="6"/>
      <c r="L73" s="23"/>
      <c r="M73" s="23"/>
      <c r="N73" s="23"/>
      <c r="O73" s="23"/>
      <c r="P73" s="23"/>
      <c r="Q73" s="23"/>
    </row>
    <row r="74" spans="1:17" ht="54" customHeight="1">
      <c r="A74" s="111" t="s">
        <v>79</v>
      </c>
      <c r="B74" s="70" t="s">
        <v>80</v>
      </c>
      <c r="C74" s="139">
        <v>2000000</v>
      </c>
      <c r="D74" s="139">
        <v>2982800</v>
      </c>
      <c r="E74" s="134">
        <f t="shared" si="6"/>
        <v>2000000</v>
      </c>
      <c r="F74" s="134">
        <f t="shared" si="7"/>
        <v>2982800</v>
      </c>
      <c r="G74" s="139">
        <v>2710716</v>
      </c>
      <c r="H74" s="109">
        <f t="shared" si="8"/>
        <v>-272084</v>
      </c>
      <c r="I74" s="110">
        <f t="shared" si="9"/>
        <v>90.87823521523401</v>
      </c>
      <c r="J74" s="6"/>
      <c r="K74" s="6"/>
      <c r="L74" s="23"/>
      <c r="M74" s="23"/>
      <c r="N74" s="23"/>
      <c r="O74" s="23"/>
      <c r="P74" s="23"/>
      <c r="Q74" s="23"/>
    </row>
    <row r="75" spans="1:17" ht="122.25" customHeight="1">
      <c r="A75" s="73" t="s">
        <v>81</v>
      </c>
      <c r="B75" s="70" t="s">
        <v>82</v>
      </c>
      <c r="C75" s="139">
        <v>400000</v>
      </c>
      <c r="D75" s="139">
        <v>460500</v>
      </c>
      <c r="E75" s="134">
        <f t="shared" si="6"/>
        <v>400000</v>
      </c>
      <c r="F75" s="134">
        <f t="shared" si="7"/>
        <v>460500</v>
      </c>
      <c r="G75" s="139">
        <v>372266.98</v>
      </c>
      <c r="H75" s="109">
        <f t="shared" si="8"/>
        <v>-88233.02000000002</v>
      </c>
      <c r="I75" s="110">
        <f t="shared" si="9"/>
        <v>80.83973507057546</v>
      </c>
      <c r="J75" s="6"/>
      <c r="K75" s="6"/>
      <c r="L75" s="23"/>
      <c r="M75" s="23"/>
      <c r="N75" s="23"/>
      <c r="O75" s="23"/>
      <c r="P75" s="23"/>
      <c r="Q75" s="23"/>
    </row>
    <row r="76" spans="1:17" ht="75" customHeight="1">
      <c r="A76" s="73" t="s">
        <v>83</v>
      </c>
      <c r="B76" s="70" t="s">
        <v>84</v>
      </c>
      <c r="C76" s="139">
        <v>197200</v>
      </c>
      <c r="D76" s="139">
        <v>330900</v>
      </c>
      <c r="E76" s="134">
        <f t="shared" si="6"/>
        <v>197200</v>
      </c>
      <c r="F76" s="134">
        <f t="shared" si="7"/>
        <v>330900</v>
      </c>
      <c r="G76" s="139">
        <v>330892.99</v>
      </c>
      <c r="H76" s="109">
        <f t="shared" si="8"/>
        <v>-7.010000000009313</v>
      </c>
      <c r="I76" s="110">
        <f t="shared" si="9"/>
        <v>99.99788153520701</v>
      </c>
      <c r="J76" s="6"/>
      <c r="K76" s="6"/>
      <c r="L76" s="23"/>
      <c r="M76" s="23"/>
      <c r="N76" s="23"/>
      <c r="O76" s="23"/>
      <c r="P76" s="23"/>
      <c r="Q76" s="23"/>
    </row>
    <row r="77" spans="1:17" ht="51" customHeight="1">
      <c r="A77" s="72" t="s">
        <v>86</v>
      </c>
      <c r="B77" s="70" t="s">
        <v>87</v>
      </c>
      <c r="C77" s="139">
        <v>5783600</v>
      </c>
      <c r="D77" s="139">
        <v>8860900</v>
      </c>
      <c r="E77" s="134">
        <f t="shared" si="6"/>
        <v>5783600</v>
      </c>
      <c r="F77" s="134">
        <f t="shared" si="7"/>
        <v>8860900</v>
      </c>
      <c r="G77" s="139">
        <v>7778926.85</v>
      </c>
      <c r="H77" s="109">
        <f t="shared" si="8"/>
        <v>-1081973.1500000004</v>
      </c>
      <c r="I77" s="110">
        <f t="shared" si="9"/>
        <v>87.78935379024703</v>
      </c>
      <c r="J77" s="6"/>
      <c r="K77" s="6"/>
      <c r="L77" s="23"/>
      <c r="M77" s="23"/>
      <c r="N77" s="23"/>
      <c r="O77" s="23"/>
      <c r="P77" s="23"/>
      <c r="Q77" s="23"/>
    </row>
    <row r="78" spans="1:17" ht="36" customHeight="1">
      <c r="A78" s="74" t="s">
        <v>88</v>
      </c>
      <c r="B78" s="70" t="s">
        <v>89</v>
      </c>
      <c r="C78" s="137"/>
      <c r="D78" s="139">
        <v>32000</v>
      </c>
      <c r="E78" s="134">
        <f t="shared" si="6"/>
        <v>0</v>
      </c>
      <c r="F78" s="134">
        <f t="shared" si="7"/>
        <v>32000</v>
      </c>
      <c r="G78" s="137"/>
      <c r="H78" s="109">
        <f t="shared" si="8"/>
        <v>-32000</v>
      </c>
      <c r="I78" s="110">
        <f t="shared" si="9"/>
        <v>0</v>
      </c>
      <c r="J78" s="6"/>
      <c r="K78" s="6"/>
      <c r="L78" s="23"/>
      <c r="M78" s="23"/>
      <c r="N78" s="23"/>
      <c r="O78" s="23"/>
      <c r="P78" s="23"/>
      <c r="Q78" s="23"/>
    </row>
    <row r="79" spans="1:17" ht="102" customHeight="1">
      <c r="A79" s="72" t="s">
        <v>90</v>
      </c>
      <c r="B79" s="70" t="s">
        <v>91</v>
      </c>
      <c r="C79" s="139">
        <v>375000</v>
      </c>
      <c r="D79" s="139">
        <v>424000</v>
      </c>
      <c r="E79" s="134">
        <f t="shared" si="6"/>
        <v>375000</v>
      </c>
      <c r="F79" s="134">
        <f t="shared" si="7"/>
        <v>424000</v>
      </c>
      <c r="G79" s="139">
        <v>337608.39</v>
      </c>
      <c r="H79" s="109">
        <f t="shared" si="8"/>
        <v>-86391.60999999999</v>
      </c>
      <c r="I79" s="110">
        <f t="shared" si="9"/>
        <v>79.62462028301887</v>
      </c>
      <c r="J79" s="6"/>
      <c r="K79" s="6"/>
      <c r="L79" s="23"/>
      <c r="M79" s="23"/>
      <c r="N79" s="23"/>
      <c r="O79" s="23"/>
      <c r="P79" s="23"/>
      <c r="Q79" s="23"/>
    </row>
    <row r="80" spans="1:17" ht="55.5" customHeight="1">
      <c r="A80" s="72" t="s">
        <v>131</v>
      </c>
      <c r="B80" s="70" t="s">
        <v>132</v>
      </c>
      <c r="C80" s="137"/>
      <c r="D80" s="139">
        <v>397000</v>
      </c>
      <c r="E80" s="134">
        <f t="shared" si="6"/>
        <v>0</v>
      </c>
      <c r="F80" s="134">
        <f t="shared" si="7"/>
        <v>397000</v>
      </c>
      <c r="G80" s="139">
        <v>295791.43</v>
      </c>
      <c r="H80" s="109">
        <f t="shared" si="8"/>
        <v>-101208.57</v>
      </c>
      <c r="I80" s="110">
        <f t="shared" si="9"/>
        <v>74.50665743073048</v>
      </c>
      <c r="J80" s="6"/>
      <c r="K80" s="6"/>
      <c r="L80" s="23"/>
      <c r="M80" s="23"/>
      <c r="N80" s="23"/>
      <c r="O80" s="23"/>
      <c r="P80" s="23"/>
      <c r="Q80" s="23"/>
    </row>
    <row r="81" spans="1:17" ht="62.25" customHeight="1">
      <c r="A81" s="72" t="s">
        <v>92</v>
      </c>
      <c r="B81" s="70" t="s">
        <v>93</v>
      </c>
      <c r="C81" s="139">
        <v>2996900</v>
      </c>
      <c r="D81" s="139">
        <v>3212700</v>
      </c>
      <c r="E81" s="134">
        <f t="shared" si="6"/>
        <v>2996900</v>
      </c>
      <c r="F81" s="134">
        <f t="shared" si="7"/>
        <v>3212700</v>
      </c>
      <c r="G81" s="139">
        <v>3064854.27</v>
      </c>
      <c r="H81" s="109">
        <f>G81-F81</f>
        <v>-147845.72999999998</v>
      </c>
      <c r="I81" s="110">
        <f>G81*100/F81</f>
        <v>95.39808478849565</v>
      </c>
      <c r="J81" s="6"/>
      <c r="K81" s="6"/>
      <c r="L81" s="23"/>
      <c r="M81" s="23"/>
      <c r="N81" s="23"/>
      <c r="O81" s="23"/>
      <c r="P81" s="23"/>
      <c r="Q81" s="23"/>
    </row>
    <row r="82" spans="1:17" ht="30.75" customHeight="1">
      <c r="A82" s="76" t="str">
        <f>A85</f>
        <v> РАЗОМ</v>
      </c>
      <c r="B82" s="70"/>
      <c r="C82" s="121">
        <f>SUM(C72:C81)</f>
        <v>18800000</v>
      </c>
      <c r="D82" s="121">
        <f>SUM(D72:D81)</f>
        <v>26801700</v>
      </c>
      <c r="E82" s="135">
        <f>SUM(E72:E81)</f>
        <v>18800000</v>
      </c>
      <c r="F82" s="135">
        <f>SUM(F72:F81)</f>
        <v>26801700</v>
      </c>
      <c r="G82" s="121">
        <f>SUM(G72:G81)</f>
        <v>24787120.919999998</v>
      </c>
      <c r="H82" s="109">
        <f>G82-F82</f>
        <v>-2014579.080000002</v>
      </c>
      <c r="I82" s="110">
        <f>G82*100/F82</f>
        <v>92.48339068044191</v>
      </c>
      <c r="J82" s="6"/>
      <c r="K82" s="6"/>
      <c r="L82" s="23"/>
      <c r="M82" s="23"/>
      <c r="N82" s="23"/>
      <c r="O82" s="23"/>
      <c r="P82" s="23"/>
      <c r="Q82" s="23"/>
    </row>
    <row r="83" spans="1:17" ht="77.25" customHeight="1">
      <c r="A83" s="72" t="s">
        <v>95</v>
      </c>
      <c r="B83" s="70" t="s">
        <v>85</v>
      </c>
      <c r="C83" s="120">
        <v>1900000</v>
      </c>
      <c r="D83" s="120">
        <v>1531500</v>
      </c>
      <c r="E83" s="134">
        <v>1900000</v>
      </c>
      <c r="F83" s="134">
        <v>1531500</v>
      </c>
      <c r="G83" s="120">
        <v>1522142.27</v>
      </c>
      <c r="H83" s="109">
        <f>G83-F83</f>
        <v>-9357.729999999981</v>
      </c>
      <c r="I83" s="110">
        <f>G83*100/F83</f>
        <v>99.38898269670258</v>
      </c>
      <c r="J83" s="6"/>
      <c r="K83" s="6"/>
      <c r="L83" s="23"/>
      <c r="M83" s="23"/>
      <c r="N83" s="23"/>
      <c r="O83" s="23"/>
      <c r="P83" s="23"/>
      <c r="Q83" s="23"/>
    </row>
    <row r="84" spans="1:17" ht="46.5" customHeight="1">
      <c r="A84" s="124" t="s">
        <v>128</v>
      </c>
      <c r="B84" s="70" t="s">
        <v>127</v>
      </c>
      <c r="C84" s="120"/>
      <c r="D84" s="120">
        <v>575800</v>
      </c>
      <c r="E84" s="134">
        <v>0</v>
      </c>
      <c r="F84" s="134">
        <v>575800</v>
      </c>
      <c r="G84" s="120">
        <v>575800</v>
      </c>
      <c r="H84" s="109">
        <f>G84-F84</f>
        <v>0</v>
      </c>
      <c r="I84" s="110">
        <f>G84*100/F84</f>
        <v>100</v>
      </c>
      <c r="J84" s="6"/>
      <c r="K84" s="6"/>
      <c r="L84" s="23"/>
      <c r="M84" s="23"/>
      <c r="N84" s="23"/>
      <c r="O84" s="23"/>
      <c r="P84" s="23"/>
      <c r="Q84" s="23"/>
    </row>
    <row r="85" spans="1:17" ht="24">
      <c r="A85" s="76" t="s">
        <v>33</v>
      </c>
      <c r="B85" s="77"/>
      <c r="C85" s="122">
        <f>SUM(C82:C84)</f>
        <v>20700000</v>
      </c>
      <c r="D85" s="122">
        <f>SUM(D82:D84)</f>
        <v>28909000</v>
      </c>
      <c r="E85" s="136">
        <f>SUM(E82:E84)</f>
        <v>20700000</v>
      </c>
      <c r="F85" s="136">
        <f>SUM(F82:F84)</f>
        <v>28909000</v>
      </c>
      <c r="G85" s="122">
        <f>SUM(G82:G84)</f>
        <v>26885063.189999998</v>
      </c>
      <c r="H85" s="109">
        <f>G85-F85</f>
        <v>-2023936.8100000024</v>
      </c>
      <c r="I85" s="110">
        <f>G85*100/F85</f>
        <v>92.99893870420976</v>
      </c>
      <c r="J85" s="6"/>
      <c r="K85" s="6"/>
      <c r="L85" s="23"/>
      <c r="M85" s="23"/>
      <c r="N85" s="23"/>
      <c r="O85" s="23"/>
      <c r="P85" s="23"/>
      <c r="Q85" s="23"/>
    </row>
    <row r="86" spans="1:17" ht="24">
      <c r="A86" s="79"/>
      <c r="B86" s="79"/>
      <c r="C86" s="79"/>
      <c r="D86" s="79"/>
      <c r="E86" s="79"/>
      <c r="F86" s="79"/>
      <c r="G86" s="79"/>
      <c r="H86" s="79"/>
      <c r="I86" s="80"/>
      <c r="J86" s="6"/>
      <c r="K86" s="6"/>
      <c r="L86" s="23"/>
      <c r="M86" s="23"/>
      <c r="N86" s="23"/>
      <c r="O86" s="23"/>
      <c r="P86" s="23"/>
      <c r="Q86" s="23"/>
    </row>
    <row r="87" spans="1:17" ht="24">
      <c r="A87" s="81" t="s">
        <v>34</v>
      </c>
      <c r="B87" s="82"/>
      <c r="C87" s="82"/>
      <c r="D87" s="81"/>
      <c r="E87" s="81"/>
      <c r="F87" s="81"/>
      <c r="G87" s="82"/>
      <c r="H87" s="82"/>
      <c r="I87" s="83"/>
      <c r="J87" s="6"/>
      <c r="K87" s="6"/>
      <c r="L87" s="23"/>
      <c r="M87" s="23"/>
      <c r="N87" s="23"/>
      <c r="O87" s="23"/>
      <c r="P87" s="23"/>
      <c r="Q87" s="23"/>
    </row>
    <row r="88" spans="1:17" ht="24">
      <c r="A88" s="60"/>
      <c r="B88" s="60"/>
      <c r="C88" s="60"/>
      <c r="D88" s="60"/>
      <c r="E88" s="60"/>
      <c r="F88" s="60"/>
      <c r="G88" s="60"/>
      <c r="H88" s="60"/>
      <c r="I88" s="59"/>
      <c r="J88" s="6"/>
      <c r="K88" s="6"/>
      <c r="L88" s="23"/>
      <c r="M88" s="23"/>
      <c r="N88" s="23"/>
      <c r="O88" s="23"/>
      <c r="P88" s="23"/>
      <c r="Q88" s="23"/>
    </row>
    <row r="89" spans="1:17" ht="22.5" customHeight="1">
      <c r="A89" s="65" t="s">
        <v>20</v>
      </c>
      <c r="B89" s="65" t="s">
        <v>35</v>
      </c>
      <c r="C89" s="84" t="s">
        <v>36</v>
      </c>
      <c r="D89" s="85"/>
      <c r="E89" s="65" t="s">
        <v>22</v>
      </c>
      <c r="F89" s="65"/>
      <c r="G89" s="65"/>
      <c r="H89" s="65" t="s">
        <v>37</v>
      </c>
      <c r="I89" s="66"/>
      <c r="J89" s="6"/>
      <c r="K89" s="6"/>
      <c r="L89" s="23"/>
      <c r="M89" s="23"/>
      <c r="N89" s="23"/>
      <c r="O89" s="23"/>
      <c r="P89" s="23"/>
      <c r="Q89" s="23"/>
    </row>
    <row r="90" spans="1:17" ht="22.5" customHeight="1">
      <c r="A90" s="65"/>
      <c r="B90" s="65"/>
      <c r="C90" s="67" t="s">
        <v>38</v>
      </c>
      <c r="D90" s="68" t="s">
        <v>39</v>
      </c>
      <c r="E90" s="67" t="s">
        <v>38</v>
      </c>
      <c r="F90" s="68" t="s">
        <v>39</v>
      </c>
      <c r="G90" s="68" t="s">
        <v>32</v>
      </c>
      <c r="H90" s="67" t="s">
        <v>27</v>
      </c>
      <c r="I90" s="56" t="s">
        <v>28</v>
      </c>
      <c r="J90" s="6"/>
      <c r="K90" s="6"/>
      <c r="L90" s="23"/>
      <c r="M90" s="23"/>
      <c r="N90" s="23"/>
      <c r="O90" s="23"/>
      <c r="P90" s="23"/>
      <c r="Q90" s="23"/>
    </row>
    <row r="91" spans="1:17" ht="40.5" customHeight="1">
      <c r="A91" s="77" t="s">
        <v>50</v>
      </c>
      <c r="B91" s="67"/>
      <c r="C91" s="50"/>
      <c r="D91" s="50"/>
      <c r="E91" s="50"/>
      <c r="F91" s="50"/>
      <c r="G91" s="50"/>
      <c r="H91" s="50"/>
      <c r="I91" s="50"/>
      <c r="J91" s="6"/>
      <c r="K91" s="6"/>
      <c r="L91" s="23"/>
      <c r="M91" s="23"/>
      <c r="N91" s="23"/>
      <c r="O91" s="23"/>
      <c r="P91" s="23"/>
      <c r="Q91" s="23"/>
    </row>
    <row r="92" spans="1:17" ht="104.25" customHeight="1">
      <c r="A92" s="52" t="s">
        <v>40</v>
      </c>
      <c r="B92" s="67">
        <v>19010100</v>
      </c>
      <c r="C92" s="50"/>
      <c r="D92" s="50"/>
      <c r="E92" s="50"/>
      <c r="F92" s="50"/>
      <c r="G92" s="50">
        <v>4126.68</v>
      </c>
      <c r="H92" s="50">
        <f>G92-F92</f>
        <v>4126.68</v>
      </c>
      <c r="I92" s="50"/>
      <c r="J92" s="6"/>
      <c r="K92" s="6"/>
      <c r="L92" s="23"/>
      <c r="M92" s="23"/>
      <c r="N92" s="23"/>
      <c r="O92" s="23"/>
      <c r="P92" s="23"/>
      <c r="Q92" s="23"/>
    </row>
    <row r="93" spans="1:17" ht="96" customHeight="1">
      <c r="A93" s="52" t="s">
        <v>41</v>
      </c>
      <c r="B93" s="67">
        <v>19010300</v>
      </c>
      <c r="C93" s="50"/>
      <c r="D93" s="50"/>
      <c r="E93" s="50"/>
      <c r="F93" s="50"/>
      <c r="G93" s="50"/>
      <c r="H93" s="50">
        <f>G93-F93</f>
        <v>0</v>
      </c>
      <c r="I93" s="50"/>
      <c r="J93" s="6"/>
      <c r="K93" s="6"/>
      <c r="L93" s="23"/>
      <c r="M93" s="23"/>
      <c r="N93" s="23"/>
      <c r="O93" s="23"/>
      <c r="P93" s="23"/>
      <c r="Q93" s="23"/>
    </row>
    <row r="94" spans="1:17" ht="105.75" customHeight="1">
      <c r="A94" s="69" t="s">
        <v>62</v>
      </c>
      <c r="B94" s="67">
        <v>21110000</v>
      </c>
      <c r="C94" s="50"/>
      <c r="D94" s="50"/>
      <c r="E94" s="50"/>
      <c r="F94" s="50"/>
      <c r="G94" s="50">
        <v>45742.2</v>
      </c>
      <c r="H94" s="50">
        <f>G94-F94</f>
        <v>45742.2</v>
      </c>
      <c r="I94" s="50"/>
      <c r="J94" s="6"/>
      <c r="K94" s="6"/>
      <c r="L94" s="23"/>
      <c r="M94" s="23"/>
      <c r="N94" s="23"/>
      <c r="O94" s="23"/>
      <c r="P94" s="23"/>
      <c r="Q94" s="23"/>
    </row>
    <row r="95" spans="1:17" ht="81.75" customHeight="1">
      <c r="A95" s="69" t="s">
        <v>52</v>
      </c>
      <c r="B95" s="67">
        <v>24170000</v>
      </c>
      <c r="C95" s="50"/>
      <c r="D95" s="50"/>
      <c r="E95" s="50"/>
      <c r="F95" s="50"/>
      <c r="G95" s="50">
        <v>5093467.63</v>
      </c>
      <c r="H95" s="50">
        <f>G95-F95</f>
        <v>5093467.63</v>
      </c>
      <c r="I95" s="50"/>
      <c r="J95" s="6"/>
      <c r="K95" s="6"/>
      <c r="L95" s="23"/>
      <c r="M95" s="23"/>
      <c r="N95" s="23"/>
      <c r="O95" s="23"/>
      <c r="P95" s="23"/>
      <c r="Q95" s="23"/>
    </row>
    <row r="96" spans="1:17" ht="46.5">
      <c r="A96" s="86" t="s">
        <v>49</v>
      </c>
      <c r="B96" s="77"/>
      <c r="C96" s="56">
        <f>SUM(C95:C95)</f>
        <v>0</v>
      </c>
      <c r="D96" s="56">
        <f>SUM(D95:D95)</f>
        <v>0</v>
      </c>
      <c r="E96" s="56">
        <f>SUM(E95:E95)</f>
        <v>0</v>
      </c>
      <c r="F96" s="56">
        <f>SUM(F95:F95)</f>
        <v>0</v>
      </c>
      <c r="G96" s="56">
        <f>SUM(G91:G95)</f>
        <v>5143336.51</v>
      </c>
      <c r="H96" s="56">
        <f>SUM(H91:H95)</f>
        <v>5143336.51</v>
      </c>
      <c r="I96" s="50"/>
      <c r="J96" s="6"/>
      <c r="K96" s="6"/>
      <c r="L96" s="23"/>
      <c r="M96" s="23"/>
      <c r="N96" s="23"/>
      <c r="O96" s="23"/>
      <c r="P96" s="23"/>
      <c r="Q96" s="23"/>
    </row>
    <row r="97" spans="1:17" ht="24">
      <c r="A97" s="69"/>
      <c r="B97" s="77"/>
      <c r="C97" s="56"/>
      <c r="D97" s="56"/>
      <c r="E97" s="56"/>
      <c r="F97" s="56"/>
      <c r="G97" s="56"/>
      <c r="H97" s="50"/>
      <c r="I97" s="50"/>
      <c r="J97" s="6"/>
      <c r="K97" s="6"/>
      <c r="L97" s="23"/>
      <c r="M97" s="23"/>
      <c r="N97" s="23"/>
      <c r="O97" s="23"/>
      <c r="P97" s="23"/>
      <c r="Q97" s="23"/>
    </row>
    <row r="98" spans="1:17" ht="24">
      <c r="A98" s="77" t="s">
        <v>42</v>
      </c>
      <c r="B98" s="77"/>
      <c r="C98" s="56">
        <f>SUM(C97:C97)</f>
        <v>0</v>
      </c>
      <c r="D98" s="56">
        <f>SUM(D97:D97)</f>
        <v>0</v>
      </c>
      <c r="E98" s="56">
        <f>SUM(E97:E97)</f>
        <v>0</v>
      </c>
      <c r="F98" s="56">
        <f>SUM(F97:F97)</f>
        <v>0</v>
      </c>
      <c r="G98" s="56"/>
      <c r="H98" s="56"/>
      <c r="I98" s="50"/>
      <c r="J98" s="6"/>
      <c r="K98" s="6"/>
      <c r="L98" s="23"/>
      <c r="M98" s="23"/>
      <c r="N98" s="23"/>
      <c r="O98" s="23"/>
      <c r="P98" s="23"/>
      <c r="Q98" s="23"/>
    </row>
    <row r="99" spans="1:17" ht="24.75" customHeight="1">
      <c r="A99" s="69" t="s">
        <v>47</v>
      </c>
      <c r="B99" s="77">
        <v>25010300</v>
      </c>
      <c r="C99" s="50">
        <v>30000</v>
      </c>
      <c r="D99" s="50">
        <v>30000</v>
      </c>
      <c r="E99" s="50">
        <v>30000</v>
      </c>
      <c r="F99" s="50">
        <v>30000</v>
      </c>
      <c r="G99" s="50">
        <v>39231.32</v>
      </c>
      <c r="H99" s="50">
        <f>G99-F99</f>
        <v>9231.32</v>
      </c>
      <c r="I99" s="50"/>
      <c r="J99" s="6"/>
      <c r="K99" s="6"/>
      <c r="L99" s="23"/>
      <c r="M99" s="23"/>
      <c r="N99" s="23"/>
      <c r="O99" s="23"/>
      <c r="P99" s="23"/>
      <c r="Q99" s="23"/>
    </row>
    <row r="100" spans="1:17" ht="24.75" customHeight="1">
      <c r="A100" s="69" t="s">
        <v>46</v>
      </c>
      <c r="B100" s="77">
        <v>25020000</v>
      </c>
      <c r="C100" s="50"/>
      <c r="D100" s="50"/>
      <c r="E100" s="50"/>
      <c r="F100" s="50"/>
      <c r="G100" s="50"/>
      <c r="H100" s="50">
        <f>G100-F100</f>
        <v>0</v>
      </c>
      <c r="I100" s="50"/>
      <c r="J100" s="6"/>
      <c r="K100" s="6"/>
      <c r="L100" s="23"/>
      <c r="M100" s="23"/>
      <c r="N100" s="23"/>
      <c r="O100" s="23"/>
      <c r="P100" s="23"/>
      <c r="Q100" s="23"/>
    </row>
    <row r="101" spans="1:17" ht="126.75" customHeight="1">
      <c r="A101" s="69" t="s">
        <v>61</v>
      </c>
      <c r="B101" s="67">
        <v>25020200</v>
      </c>
      <c r="C101" s="50"/>
      <c r="D101" s="50"/>
      <c r="E101" s="50"/>
      <c r="F101" s="50"/>
      <c r="G101" s="50">
        <v>0</v>
      </c>
      <c r="H101" s="50">
        <f>G101-F101</f>
        <v>0</v>
      </c>
      <c r="I101" s="50"/>
      <c r="J101" s="6"/>
      <c r="K101" s="6"/>
      <c r="L101" s="23"/>
      <c r="M101" s="23"/>
      <c r="N101" s="23"/>
      <c r="O101" s="23"/>
      <c r="P101" s="23"/>
      <c r="Q101" s="23"/>
    </row>
    <row r="102" spans="1:17" ht="24">
      <c r="A102" s="87" t="s">
        <v>51</v>
      </c>
      <c r="B102" s="77"/>
      <c r="C102" s="50"/>
      <c r="D102" s="50"/>
      <c r="E102" s="50"/>
      <c r="F102" s="50"/>
      <c r="G102" s="56">
        <f>SUM(G99:G101)</f>
        <v>39231.32</v>
      </c>
      <c r="H102" s="56">
        <f>SUM(H99:H101)</f>
        <v>9231.32</v>
      </c>
      <c r="I102" s="50"/>
      <c r="J102" s="6"/>
      <c r="K102" s="6"/>
      <c r="L102" s="23"/>
      <c r="M102" s="23"/>
      <c r="N102" s="23"/>
      <c r="O102" s="23"/>
      <c r="P102" s="23"/>
      <c r="Q102" s="23"/>
    </row>
    <row r="103" spans="1:17" s="4" customFormat="1" ht="24">
      <c r="A103" s="88" t="s">
        <v>48</v>
      </c>
      <c r="B103" s="89"/>
      <c r="C103" s="90">
        <f>SUM(C98:C102)</f>
        <v>30000</v>
      </c>
      <c r="D103" s="90">
        <f>SUM(D98:D102)</f>
        <v>30000</v>
      </c>
      <c r="E103" s="90">
        <v>0</v>
      </c>
      <c r="F103" s="90">
        <v>0</v>
      </c>
      <c r="G103" s="90">
        <f>G96+G102</f>
        <v>5182567.83</v>
      </c>
      <c r="H103" s="90">
        <f>H96+H102</f>
        <v>5152567.83</v>
      </c>
      <c r="I103" s="50"/>
      <c r="J103" s="20"/>
      <c r="K103" s="20"/>
      <c r="L103" s="24"/>
      <c r="M103" s="24"/>
      <c r="N103" s="24"/>
      <c r="O103" s="24"/>
      <c r="P103" s="24"/>
      <c r="Q103" s="24"/>
    </row>
    <row r="104" spans="1:17" ht="26.25">
      <c r="A104" s="125" t="s">
        <v>151</v>
      </c>
      <c r="B104" s="125"/>
      <c r="C104" s="126"/>
      <c r="D104" s="126"/>
      <c r="E104" s="126"/>
      <c r="F104" s="126"/>
      <c r="G104" s="126"/>
      <c r="H104" s="83"/>
      <c r="I104" s="83"/>
      <c r="J104" s="6"/>
      <c r="K104" s="6"/>
      <c r="L104" s="23"/>
      <c r="M104" s="23"/>
      <c r="N104" s="23"/>
      <c r="O104" s="23"/>
      <c r="P104" s="23"/>
      <c r="Q104" s="23"/>
    </row>
    <row r="105" spans="1:17" ht="23.25">
      <c r="A105" s="65" t="s">
        <v>20</v>
      </c>
      <c r="B105" s="113" t="s">
        <v>64</v>
      </c>
      <c r="C105" s="91" t="s">
        <v>36</v>
      </c>
      <c r="D105" s="92"/>
      <c r="E105" s="66" t="s">
        <v>22</v>
      </c>
      <c r="F105" s="66"/>
      <c r="G105" s="66"/>
      <c r="H105" s="66"/>
      <c r="I105" s="66"/>
      <c r="J105" s="6"/>
      <c r="K105" s="6"/>
      <c r="L105" s="23"/>
      <c r="M105" s="23"/>
      <c r="N105" s="23"/>
      <c r="O105" s="23"/>
      <c r="P105" s="23"/>
      <c r="Q105" s="23"/>
    </row>
    <row r="106" spans="1:17" ht="23.25">
      <c r="A106" s="65"/>
      <c r="B106" s="65"/>
      <c r="C106" s="56" t="s">
        <v>38</v>
      </c>
      <c r="D106" s="93" t="s">
        <v>39</v>
      </c>
      <c r="E106" s="56" t="s">
        <v>38</v>
      </c>
      <c r="F106" s="94" t="s">
        <v>39</v>
      </c>
      <c r="G106" s="68" t="s">
        <v>32</v>
      </c>
      <c r="H106" s="67" t="s">
        <v>27</v>
      </c>
      <c r="I106" s="56" t="s">
        <v>28</v>
      </c>
      <c r="J106" s="6"/>
      <c r="K106" s="6"/>
      <c r="L106" s="23"/>
      <c r="M106" s="23"/>
      <c r="N106" s="23"/>
      <c r="O106" s="23"/>
      <c r="P106" s="23"/>
      <c r="Q106" s="23"/>
    </row>
    <row r="107" spans="1:17" ht="23.25">
      <c r="A107" s="54" t="s">
        <v>54</v>
      </c>
      <c r="B107" s="65"/>
      <c r="C107" s="56"/>
      <c r="D107" s="93"/>
      <c r="E107" s="56"/>
      <c r="F107" s="94"/>
      <c r="G107" s="94"/>
      <c r="H107" s="56"/>
      <c r="I107" s="56"/>
      <c r="J107" s="6"/>
      <c r="K107" s="6"/>
      <c r="L107" s="23"/>
      <c r="M107" s="23"/>
      <c r="N107" s="23"/>
      <c r="O107" s="23"/>
      <c r="P107" s="23"/>
      <c r="Q107" s="23"/>
    </row>
    <row r="108" spans="1:17" ht="144">
      <c r="A108" s="69" t="s">
        <v>96</v>
      </c>
      <c r="B108" s="70" t="s">
        <v>76</v>
      </c>
      <c r="C108" s="50">
        <v>30000</v>
      </c>
      <c r="D108" s="50">
        <v>30000</v>
      </c>
      <c r="E108" s="50">
        <v>30000</v>
      </c>
      <c r="F108" s="50">
        <v>30000</v>
      </c>
      <c r="G108" s="50">
        <v>29063.71</v>
      </c>
      <c r="H108" s="50"/>
      <c r="I108" s="50"/>
      <c r="J108" s="6"/>
      <c r="K108" s="6"/>
      <c r="L108" s="23"/>
      <c r="M108" s="23"/>
      <c r="N108" s="23"/>
      <c r="O108" s="23"/>
      <c r="P108" s="23"/>
      <c r="Q108" s="23"/>
    </row>
    <row r="109" spans="1:17" ht="25.5" customHeight="1">
      <c r="A109" s="54" t="s">
        <v>58</v>
      </c>
      <c r="B109" s="65"/>
      <c r="C109" s="56">
        <v>30000</v>
      </c>
      <c r="D109" s="90">
        <v>30000</v>
      </c>
      <c r="E109" s="56">
        <v>30000</v>
      </c>
      <c r="F109" s="56">
        <v>30000</v>
      </c>
      <c r="G109" s="56">
        <v>29063.71</v>
      </c>
      <c r="H109" s="56"/>
      <c r="I109" s="56"/>
      <c r="J109" s="6"/>
      <c r="K109" s="6"/>
      <c r="L109" s="23"/>
      <c r="M109" s="23"/>
      <c r="N109" s="23"/>
      <c r="O109" s="23"/>
      <c r="P109" s="23"/>
      <c r="Q109" s="23"/>
    </row>
    <row r="110" spans="1:17" ht="46.5">
      <c r="A110" s="54" t="s">
        <v>46</v>
      </c>
      <c r="B110" s="65"/>
      <c r="C110" s="56"/>
      <c r="D110" s="50"/>
      <c r="E110" s="56"/>
      <c r="F110" s="50"/>
      <c r="G110" s="50"/>
      <c r="H110" s="50"/>
      <c r="I110" s="50"/>
      <c r="J110" s="6"/>
      <c r="K110" s="6"/>
      <c r="L110" s="23"/>
      <c r="M110" s="23"/>
      <c r="N110" s="23"/>
      <c r="O110" s="23"/>
      <c r="P110" s="23"/>
      <c r="Q110" s="23"/>
    </row>
    <row r="111" spans="1:17" ht="48">
      <c r="A111" s="72" t="s">
        <v>86</v>
      </c>
      <c r="B111" s="70" t="s">
        <v>87</v>
      </c>
      <c r="C111" s="50"/>
      <c r="D111" s="75"/>
      <c r="E111" s="50"/>
      <c r="F111" s="75"/>
      <c r="G111" s="50"/>
      <c r="H111" s="50"/>
      <c r="I111" s="50"/>
      <c r="J111" s="6"/>
      <c r="K111" s="6"/>
      <c r="L111" s="23"/>
      <c r="M111" s="23"/>
      <c r="N111" s="23"/>
      <c r="O111" s="23"/>
      <c r="P111" s="23"/>
      <c r="Q111" s="23"/>
    </row>
    <row r="112" spans="1:17" ht="46.5">
      <c r="A112" s="54" t="s">
        <v>59</v>
      </c>
      <c r="B112" s="65"/>
      <c r="C112" s="56"/>
      <c r="D112" s="90"/>
      <c r="E112" s="56"/>
      <c r="F112" s="90"/>
      <c r="G112" s="90"/>
      <c r="H112" s="56"/>
      <c r="I112" s="56"/>
      <c r="J112" s="6"/>
      <c r="K112" s="6"/>
      <c r="L112" s="23"/>
      <c r="M112" s="23"/>
      <c r="N112" s="23"/>
      <c r="O112" s="23"/>
      <c r="P112" s="23"/>
      <c r="Q112" s="23"/>
    </row>
    <row r="113" spans="1:17" ht="23.25">
      <c r="A113" s="67" t="s">
        <v>43</v>
      </c>
      <c r="B113" s="67"/>
      <c r="C113" s="78"/>
      <c r="D113" s="78"/>
      <c r="E113" s="78"/>
      <c r="F113" s="78"/>
      <c r="G113" s="78"/>
      <c r="H113" s="78"/>
      <c r="I113" s="95"/>
      <c r="J113" s="6"/>
      <c r="K113" s="6"/>
      <c r="L113" s="23"/>
      <c r="M113" s="23"/>
      <c r="N113" s="23"/>
      <c r="O113" s="23"/>
      <c r="P113" s="23"/>
      <c r="Q113" s="23"/>
    </row>
    <row r="114" spans="1:17" ht="144">
      <c r="A114" s="69" t="s">
        <v>96</v>
      </c>
      <c r="B114" s="70" t="s">
        <v>76</v>
      </c>
      <c r="C114" s="123">
        <v>1500000</v>
      </c>
      <c r="D114" s="50">
        <v>4881800</v>
      </c>
      <c r="E114" s="50">
        <v>1500000</v>
      </c>
      <c r="F114" s="50">
        <v>4881800</v>
      </c>
      <c r="G114" s="50">
        <v>2100146.62</v>
      </c>
      <c r="H114" s="50">
        <f aca="true" t="shared" si="10" ref="H114:H121">G114-F114</f>
        <v>-2781653.38</v>
      </c>
      <c r="I114" s="50">
        <f>G114*100/F114</f>
        <v>43.019923388913924</v>
      </c>
      <c r="J114" s="6"/>
      <c r="K114" s="6"/>
      <c r="L114" s="23"/>
      <c r="M114" s="23"/>
      <c r="N114" s="23"/>
      <c r="O114" s="23"/>
      <c r="P114" s="23"/>
      <c r="Q114" s="23"/>
    </row>
    <row r="115" spans="1:17" ht="48">
      <c r="A115" s="73" t="s">
        <v>133</v>
      </c>
      <c r="B115" s="70" t="s">
        <v>134</v>
      </c>
      <c r="C115" s="50">
        <v>0</v>
      </c>
      <c r="D115" s="50">
        <v>200000</v>
      </c>
      <c r="E115" s="50">
        <v>0</v>
      </c>
      <c r="F115" s="50">
        <v>200000</v>
      </c>
      <c r="G115" s="50">
        <v>116191</v>
      </c>
      <c r="H115" s="50">
        <f t="shared" si="10"/>
        <v>-83809</v>
      </c>
      <c r="I115" s="50">
        <v>0</v>
      </c>
      <c r="J115" s="6"/>
      <c r="K115" s="6"/>
      <c r="L115" s="23"/>
      <c r="M115" s="23"/>
      <c r="N115" s="23"/>
      <c r="O115" s="23"/>
      <c r="P115" s="23"/>
      <c r="Q115" s="23"/>
    </row>
    <row r="116" spans="1:17" s="2" customFormat="1" ht="48">
      <c r="A116" s="72" t="s">
        <v>86</v>
      </c>
      <c r="B116" s="70" t="s">
        <v>87</v>
      </c>
      <c r="C116" s="50">
        <v>0</v>
      </c>
      <c r="D116" s="50">
        <v>1136700</v>
      </c>
      <c r="E116" s="50">
        <v>0</v>
      </c>
      <c r="F116" s="50">
        <v>1136700</v>
      </c>
      <c r="G116" s="50">
        <v>811522.5</v>
      </c>
      <c r="H116" s="50">
        <f t="shared" si="10"/>
        <v>-325177.5</v>
      </c>
      <c r="I116" s="50">
        <f>G116*100/F116</f>
        <v>71.39284771707574</v>
      </c>
      <c r="J116" s="20"/>
      <c r="K116" s="20"/>
      <c r="L116" s="24"/>
      <c r="M116" s="24"/>
      <c r="N116" s="24"/>
      <c r="O116" s="24"/>
      <c r="P116" s="24"/>
      <c r="Q116" s="24"/>
    </row>
    <row r="117" spans="1:17" s="2" customFormat="1" ht="65.25" customHeight="1">
      <c r="A117" s="72" t="s">
        <v>129</v>
      </c>
      <c r="B117" s="70" t="s">
        <v>126</v>
      </c>
      <c r="C117" s="123">
        <v>25000000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20"/>
      <c r="K117" s="20"/>
      <c r="L117" s="24"/>
      <c r="M117" s="24"/>
      <c r="N117" s="24"/>
      <c r="O117" s="24"/>
      <c r="P117" s="24"/>
      <c r="Q117" s="24"/>
    </row>
    <row r="118" spans="1:17" s="2" customFormat="1" ht="99.75" customHeight="1">
      <c r="A118" s="74" t="s">
        <v>98</v>
      </c>
      <c r="B118" s="70" t="s">
        <v>97</v>
      </c>
      <c r="C118" s="50">
        <v>499700</v>
      </c>
      <c r="D118" s="50">
        <v>3279900</v>
      </c>
      <c r="E118" s="50">
        <v>499700</v>
      </c>
      <c r="F118" s="123">
        <v>3279900</v>
      </c>
      <c r="G118" s="110">
        <v>1012584.23</v>
      </c>
      <c r="H118" s="50">
        <f t="shared" si="10"/>
        <v>-2267315.77</v>
      </c>
      <c r="I118" s="50">
        <f>G118*100/F118</f>
        <v>30.87241165889204</v>
      </c>
      <c r="J118" s="20"/>
      <c r="K118" s="20"/>
      <c r="L118" s="24"/>
      <c r="M118" s="24"/>
      <c r="N118" s="24"/>
      <c r="O118" s="24"/>
      <c r="P118" s="24"/>
      <c r="Q118" s="24"/>
    </row>
    <row r="119" spans="1:17" s="2" customFormat="1" ht="99.75" customHeight="1">
      <c r="A119" s="72" t="s">
        <v>90</v>
      </c>
      <c r="B119" s="70" t="s">
        <v>91</v>
      </c>
      <c r="C119" s="123">
        <v>1000300</v>
      </c>
      <c r="D119" s="50">
        <v>5920200</v>
      </c>
      <c r="E119" s="50">
        <v>1000300</v>
      </c>
      <c r="F119" s="50">
        <v>5920200</v>
      </c>
      <c r="G119" s="110">
        <v>5474746.51</v>
      </c>
      <c r="H119" s="50">
        <f>G119-F119</f>
        <v>-445453.4900000002</v>
      </c>
      <c r="I119" s="50">
        <f>G119*100/F119</f>
        <v>92.4757020033107</v>
      </c>
      <c r="J119" s="20"/>
      <c r="K119" s="20"/>
      <c r="L119" s="24"/>
      <c r="M119" s="24"/>
      <c r="N119" s="24"/>
      <c r="O119" s="24"/>
      <c r="P119" s="24"/>
      <c r="Q119" s="24"/>
    </row>
    <row r="120" spans="1:17" s="2" customFormat="1" ht="108" customHeight="1">
      <c r="A120" s="124" t="s">
        <v>128</v>
      </c>
      <c r="B120" s="70" t="s">
        <v>127</v>
      </c>
      <c r="C120" s="123">
        <v>0</v>
      </c>
      <c r="D120" s="123">
        <v>25021000</v>
      </c>
      <c r="E120" s="50">
        <v>0</v>
      </c>
      <c r="F120" s="123">
        <v>25021000</v>
      </c>
      <c r="G120" s="127">
        <v>25021000</v>
      </c>
      <c r="H120" s="123">
        <f t="shared" si="10"/>
        <v>0</v>
      </c>
      <c r="I120" s="50">
        <f>G120*100/F120</f>
        <v>100</v>
      </c>
      <c r="J120" s="20"/>
      <c r="K120" s="20"/>
      <c r="L120" s="24"/>
      <c r="M120" s="24"/>
      <c r="N120" s="24"/>
      <c r="O120" s="24"/>
      <c r="P120" s="24"/>
      <c r="Q120" s="24"/>
    </row>
    <row r="121" spans="1:17" s="2" customFormat="1" ht="24">
      <c r="A121" s="97" t="s">
        <v>44</v>
      </c>
      <c r="B121" s="77"/>
      <c r="C121" s="78"/>
      <c r="D121" s="78"/>
      <c r="E121" s="78"/>
      <c r="F121" s="78"/>
      <c r="G121" s="78"/>
      <c r="H121" s="71">
        <f t="shared" si="10"/>
        <v>0</v>
      </c>
      <c r="I121" s="96"/>
      <c r="J121" s="20"/>
      <c r="K121" s="20"/>
      <c r="L121" s="24"/>
      <c r="M121" s="24"/>
      <c r="N121" s="24"/>
      <c r="O121" s="24"/>
      <c r="P121" s="24"/>
      <c r="Q121" s="24"/>
    </row>
    <row r="122" spans="1:17" ht="23.25">
      <c r="A122" s="54" t="s">
        <v>45</v>
      </c>
      <c r="B122" s="67"/>
      <c r="C122" s="122">
        <f aca="true" t="shared" si="11" ref="C122:H122">SUM(C114:C121)</f>
        <v>28000000</v>
      </c>
      <c r="D122" s="128">
        <f t="shared" si="11"/>
        <v>40439600</v>
      </c>
      <c r="E122" s="122">
        <f t="shared" si="11"/>
        <v>3000000</v>
      </c>
      <c r="F122" s="122">
        <f t="shared" si="11"/>
        <v>40439600</v>
      </c>
      <c r="G122" s="122">
        <f t="shared" si="11"/>
        <v>34536190.86</v>
      </c>
      <c r="H122" s="122">
        <f t="shared" si="11"/>
        <v>-5903409.140000001</v>
      </c>
      <c r="I122" s="95">
        <f>G122*100/F122</f>
        <v>85.4019101573705</v>
      </c>
      <c r="J122" s="6"/>
      <c r="K122" s="6"/>
      <c r="L122" s="23"/>
      <c r="M122" s="23"/>
      <c r="N122" s="23"/>
      <c r="O122" s="23"/>
      <c r="P122" s="23"/>
      <c r="Q122" s="23"/>
    </row>
    <row r="123" spans="1:26" ht="19.5" customHeight="1">
      <c r="A123" s="98"/>
      <c r="B123" s="98"/>
      <c r="C123" s="98"/>
      <c r="D123" s="98"/>
      <c r="E123" s="98"/>
      <c r="F123" s="98"/>
      <c r="G123" s="98"/>
      <c r="H123" s="98"/>
      <c r="I123" s="99"/>
      <c r="J123" s="22"/>
      <c r="K123" s="6"/>
      <c r="L123" s="6"/>
      <c r="M123" s="6"/>
      <c r="N123" s="6"/>
      <c r="O123" s="6"/>
      <c r="P123" s="6"/>
      <c r="Q123" s="6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9.5" customHeight="1">
      <c r="A124" s="98" t="s">
        <v>143</v>
      </c>
      <c r="B124" s="98"/>
      <c r="C124" s="98"/>
      <c r="D124" s="98"/>
      <c r="E124" s="98"/>
      <c r="F124" s="98"/>
      <c r="G124" s="98"/>
      <c r="H124" s="98"/>
      <c r="I124" s="99"/>
      <c r="J124" s="22"/>
      <c r="K124" s="6"/>
      <c r="L124" s="6"/>
      <c r="M124" s="6"/>
      <c r="N124" s="6"/>
      <c r="O124" s="6"/>
      <c r="P124" s="6"/>
      <c r="Q124" s="6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9.5" customHeight="1">
      <c r="A125" s="98" t="s">
        <v>101</v>
      </c>
      <c r="B125" s="98"/>
      <c r="C125" s="98"/>
      <c r="D125" s="98"/>
      <c r="E125" s="98"/>
      <c r="F125" s="98"/>
      <c r="G125" s="98"/>
      <c r="H125" s="98"/>
      <c r="I125" s="99"/>
      <c r="J125" s="22"/>
      <c r="K125" s="6"/>
      <c r="L125" s="6"/>
      <c r="M125" s="6"/>
      <c r="N125" s="6"/>
      <c r="O125" s="6"/>
      <c r="P125" s="6"/>
      <c r="Q125" s="6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9.5" customHeight="1">
      <c r="A126" s="98" t="s">
        <v>100</v>
      </c>
      <c r="B126" s="98"/>
      <c r="C126" s="98"/>
      <c r="D126" s="98"/>
      <c r="E126" s="98"/>
      <c r="F126" s="98"/>
      <c r="G126" s="98"/>
      <c r="H126" s="98"/>
      <c r="I126" s="99"/>
      <c r="J126" s="22"/>
      <c r="K126" s="6"/>
      <c r="L126" s="6"/>
      <c r="M126" s="6"/>
      <c r="N126" s="6"/>
      <c r="O126" s="6"/>
      <c r="P126" s="6"/>
      <c r="Q126" s="6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9.5" customHeight="1">
      <c r="A127" s="98" t="s">
        <v>99</v>
      </c>
      <c r="B127" s="98"/>
      <c r="C127" s="98"/>
      <c r="D127" s="98"/>
      <c r="E127" s="98"/>
      <c r="F127" s="98"/>
      <c r="G127" s="98"/>
      <c r="H127" s="98"/>
      <c r="I127" s="99"/>
      <c r="J127" s="22"/>
      <c r="K127" s="6"/>
      <c r="L127" s="6"/>
      <c r="M127" s="6"/>
      <c r="N127" s="6"/>
      <c r="O127" s="6"/>
      <c r="P127" s="6"/>
      <c r="Q127" s="6"/>
      <c r="R127" s="5"/>
      <c r="S127" s="5"/>
      <c r="T127" s="5"/>
      <c r="U127" s="5"/>
      <c r="V127" s="5"/>
      <c r="W127" s="5"/>
      <c r="X127" s="5"/>
      <c r="Y127" s="5"/>
      <c r="Z127" s="5"/>
    </row>
    <row r="128" spans="1:17" ht="21.75" customHeight="1">
      <c r="A128" s="100" t="s">
        <v>135</v>
      </c>
      <c r="B128" s="100"/>
      <c r="C128" s="100"/>
      <c r="D128" s="60"/>
      <c r="E128" s="60"/>
      <c r="F128" s="60"/>
      <c r="G128" s="100"/>
      <c r="H128" s="100"/>
      <c r="I128" s="101"/>
      <c r="J128" s="6"/>
      <c r="K128" s="6"/>
      <c r="L128" s="6"/>
      <c r="M128" s="6"/>
      <c r="N128" s="6"/>
      <c r="O128" s="6"/>
      <c r="P128" s="6"/>
      <c r="Q128" s="6"/>
    </row>
    <row r="129" spans="1:17" ht="24">
      <c r="A129" s="129" t="s">
        <v>136</v>
      </c>
      <c r="B129" s="100"/>
      <c r="C129" s="100"/>
      <c r="D129" s="60"/>
      <c r="E129" s="60"/>
      <c r="F129" s="60"/>
      <c r="G129" s="100"/>
      <c r="H129" s="100"/>
      <c r="I129" s="101"/>
      <c r="J129" s="6"/>
      <c r="K129" s="6"/>
      <c r="L129" s="6"/>
      <c r="M129" s="6"/>
      <c r="N129" s="6"/>
      <c r="O129" s="6"/>
      <c r="P129" s="6"/>
      <c r="Q129" s="6"/>
    </row>
    <row r="130" spans="1:17" ht="1.5" customHeight="1">
      <c r="A130" s="100"/>
      <c r="B130" s="100"/>
      <c r="C130" s="100"/>
      <c r="D130" s="60"/>
      <c r="E130" s="60"/>
      <c r="F130" s="60"/>
      <c r="G130" s="100"/>
      <c r="H130" s="100"/>
      <c r="I130" s="101"/>
      <c r="J130" s="6"/>
      <c r="K130" s="6"/>
      <c r="L130" s="6"/>
      <c r="M130" s="6"/>
      <c r="N130" s="6"/>
      <c r="O130" s="6"/>
      <c r="P130" s="6"/>
      <c r="Q130" s="6"/>
    </row>
    <row r="131" spans="1:17" ht="22.5" customHeight="1">
      <c r="A131" s="100"/>
      <c r="B131" s="100"/>
      <c r="C131" s="100"/>
      <c r="D131" s="60"/>
      <c r="E131" s="60"/>
      <c r="F131" s="60"/>
      <c r="G131" s="100"/>
      <c r="H131" s="100"/>
      <c r="I131" s="101"/>
      <c r="J131" s="6"/>
      <c r="K131" s="6"/>
      <c r="L131" s="6"/>
      <c r="M131" s="6"/>
      <c r="N131" s="6"/>
      <c r="O131" s="6"/>
      <c r="P131" s="6"/>
      <c r="Q131" s="6"/>
    </row>
    <row r="132" spans="1:17" ht="24">
      <c r="A132" s="102" t="s">
        <v>57</v>
      </c>
      <c r="B132" s="102"/>
      <c r="C132" s="102"/>
      <c r="D132" s="60"/>
      <c r="E132" s="60"/>
      <c r="F132" s="60"/>
      <c r="G132" s="60"/>
      <c r="H132" s="60"/>
      <c r="I132" s="59"/>
      <c r="J132" s="20"/>
      <c r="K132" s="6"/>
      <c r="L132" s="6"/>
      <c r="M132" s="6"/>
      <c r="N132" s="6"/>
      <c r="O132" s="6"/>
      <c r="P132" s="6"/>
      <c r="Q132" s="6"/>
    </row>
    <row r="133" spans="1:17" ht="1.5" customHeight="1">
      <c r="A133" s="60"/>
      <c r="B133" s="60"/>
      <c r="C133" s="60"/>
      <c r="D133" s="60"/>
      <c r="E133" s="60"/>
      <c r="F133" s="60"/>
      <c r="G133" s="60"/>
      <c r="H133" s="60"/>
      <c r="I133" s="59"/>
      <c r="J133" s="20"/>
      <c r="K133" s="6"/>
      <c r="L133" s="6"/>
      <c r="M133" s="6"/>
      <c r="N133" s="6"/>
      <c r="O133" s="6"/>
      <c r="P133" s="6"/>
      <c r="Q133" s="6"/>
    </row>
    <row r="134" spans="1:17" ht="18.75" customHeight="1" hidden="1">
      <c r="A134" s="60"/>
      <c r="B134" s="60"/>
      <c r="C134" s="60"/>
      <c r="D134" s="60"/>
      <c r="E134" s="60"/>
      <c r="F134" s="60"/>
      <c r="G134" s="60"/>
      <c r="H134" s="60"/>
      <c r="I134" s="59"/>
      <c r="J134" s="20"/>
      <c r="K134" s="6"/>
      <c r="L134" s="6"/>
      <c r="M134" s="6"/>
      <c r="N134" s="6"/>
      <c r="O134" s="6"/>
      <c r="P134" s="6"/>
      <c r="Q134" s="6"/>
    </row>
    <row r="135" spans="1:17" ht="24">
      <c r="A135" s="60" t="s">
        <v>147</v>
      </c>
      <c r="B135" s="60"/>
      <c r="C135" s="60"/>
      <c r="D135" s="60"/>
      <c r="E135" s="60"/>
      <c r="F135" s="60"/>
      <c r="G135" s="60"/>
      <c r="H135" s="60"/>
      <c r="I135" s="59"/>
      <c r="J135" s="20"/>
      <c r="K135" s="6"/>
      <c r="L135" s="6"/>
      <c r="M135" s="6"/>
      <c r="N135" s="6"/>
      <c r="O135" s="6"/>
      <c r="P135" s="6"/>
      <c r="Q135" s="6"/>
    </row>
    <row r="136" spans="1:17" ht="24">
      <c r="A136" s="60" t="s">
        <v>144</v>
      </c>
      <c r="B136" s="60"/>
      <c r="C136" s="60"/>
      <c r="D136" s="60"/>
      <c r="E136" s="60"/>
      <c r="F136" s="60"/>
      <c r="G136" s="60"/>
      <c r="H136" s="60"/>
      <c r="I136" s="59"/>
      <c r="J136" s="20"/>
      <c r="K136" s="6"/>
      <c r="L136" s="6"/>
      <c r="M136" s="6"/>
      <c r="N136" s="6"/>
      <c r="O136" s="6"/>
      <c r="P136" s="6"/>
      <c r="Q136" s="6"/>
    </row>
    <row r="137" spans="1:17" ht="24">
      <c r="A137" s="60"/>
      <c r="B137" s="60"/>
      <c r="C137" s="60"/>
      <c r="D137" s="60"/>
      <c r="E137" s="60"/>
      <c r="F137" s="60"/>
      <c r="G137" s="60"/>
      <c r="H137" s="60"/>
      <c r="I137" s="59"/>
      <c r="J137" s="20"/>
      <c r="K137" s="6"/>
      <c r="L137" s="6"/>
      <c r="M137" s="6"/>
      <c r="N137" s="6"/>
      <c r="O137" s="6"/>
      <c r="P137" s="6"/>
      <c r="Q137" s="6"/>
    </row>
    <row r="138" spans="1:17" ht="4.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20"/>
      <c r="K138" s="6"/>
      <c r="L138" s="6"/>
      <c r="M138" s="6"/>
      <c r="N138" s="6"/>
      <c r="O138" s="6"/>
      <c r="P138" s="6"/>
      <c r="Q138" s="6"/>
    </row>
    <row r="139" spans="1:17" ht="24" hidden="1">
      <c r="A139" s="60"/>
      <c r="B139" s="60"/>
      <c r="C139" s="60"/>
      <c r="D139" s="60"/>
      <c r="E139" s="60"/>
      <c r="F139" s="60"/>
      <c r="G139" s="60"/>
      <c r="H139" s="60"/>
      <c r="I139" s="59"/>
      <c r="J139" s="20"/>
      <c r="K139" s="6"/>
      <c r="L139" s="6"/>
      <c r="M139" s="6"/>
      <c r="N139" s="6"/>
      <c r="O139" s="6"/>
      <c r="P139" s="6"/>
      <c r="Q139" s="6"/>
    </row>
    <row r="140" spans="1:17" ht="24" hidden="1">
      <c r="A140" s="103"/>
      <c r="B140" s="103"/>
      <c r="C140" s="103"/>
      <c r="D140" s="103"/>
      <c r="E140" s="103"/>
      <c r="F140" s="103"/>
      <c r="G140" s="103"/>
      <c r="H140" s="103"/>
      <c r="I140" s="103"/>
      <c r="J140" s="20"/>
      <c r="K140" s="6"/>
      <c r="L140" s="6"/>
      <c r="M140" s="6"/>
      <c r="N140" s="6"/>
      <c r="O140" s="6"/>
      <c r="P140" s="6"/>
      <c r="Q140" s="6"/>
    </row>
    <row r="141" spans="1:17" ht="24" hidden="1">
      <c r="A141" s="103"/>
      <c r="B141" s="103"/>
      <c r="C141" s="103"/>
      <c r="D141" s="103"/>
      <c r="E141" s="103"/>
      <c r="F141" s="103"/>
      <c r="G141" s="103"/>
      <c r="H141" s="103"/>
      <c r="I141" s="103"/>
      <c r="J141" s="20"/>
      <c r="K141" s="6"/>
      <c r="L141" s="6"/>
      <c r="M141" s="6"/>
      <c r="N141" s="6"/>
      <c r="O141" s="6"/>
      <c r="P141" s="6"/>
      <c r="Q141" s="6"/>
    </row>
    <row r="142" spans="1:17" ht="24" hidden="1">
      <c r="A142" s="103"/>
      <c r="B142" s="103"/>
      <c r="C142" s="103"/>
      <c r="D142" s="103"/>
      <c r="E142" s="103"/>
      <c r="F142" s="103"/>
      <c r="G142" s="103"/>
      <c r="H142" s="103"/>
      <c r="I142" s="103"/>
      <c r="J142" s="20"/>
      <c r="K142" s="6"/>
      <c r="L142" s="6"/>
      <c r="M142" s="6"/>
      <c r="N142" s="6"/>
      <c r="O142" s="6"/>
      <c r="P142" s="6"/>
      <c r="Q142" s="6"/>
    </row>
    <row r="143" spans="1:17" ht="24" hidden="1">
      <c r="A143" s="103"/>
      <c r="B143" s="103"/>
      <c r="C143" s="103"/>
      <c r="D143" s="103"/>
      <c r="E143" s="103"/>
      <c r="F143" s="103"/>
      <c r="G143" s="103"/>
      <c r="H143" s="103"/>
      <c r="I143" s="103"/>
      <c r="J143" s="20"/>
      <c r="K143" s="6"/>
      <c r="L143" s="6"/>
      <c r="M143" s="6"/>
      <c r="N143" s="6"/>
      <c r="O143" s="6"/>
      <c r="P143" s="6"/>
      <c r="Q143" s="6"/>
    </row>
    <row r="144" spans="1:17" ht="24" hidden="1">
      <c r="A144" s="103"/>
      <c r="B144" s="103"/>
      <c r="C144" s="103"/>
      <c r="D144" s="103"/>
      <c r="E144" s="103"/>
      <c r="F144" s="103"/>
      <c r="G144" s="103"/>
      <c r="H144" s="103"/>
      <c r="I144" s="103"/>
      <c r="J144" s="20"/>
      <c r="K144" s="6"/>
      <c r="L144" s="6"/>
      <c r="M144" s="6"/>
      <c r="N144" s="6"/>
      <c r="O144" s="6"/>
      <c r="P144" s="6"/>
      <c r="Q144" s="6"/>
    </row>
    <row r="145" spans="1:17" ht="24" hidden="1">
      <c r="A145" s="104"/>
      <c r="B145" s="104"/>
      <c r="C145" s="104"/>
      <c r="D145" s="104"/>
      <c r="E145" s="104"/>
      <c r="F145" s="104"/>
      <c r="G145" s="104"/>
      <c r="H145" s="104"/>
      <c r="I145" s="104"/>
      <c r="J145" s="20"/>
      <c r="K145" s="6"/>
      <c r="L145" s="6"/>
      <c r="M145" s="6"/>
      <c r="N145" s="6"/>
      <c r="O145" s="6"/>
      <c r="P145" s="6"/>
      <c r="Q145" s="6"/>
    </row>
    <row r="146" spans="1:17" ht="24">
      <c r="A146" s="60" t="s">
        <v>145</v>
      </c>
      <c r="B146" s="60"/>
      <c r="C146" s="60"/>
      <c r="D146" s="60"/>
      <c r="E146" s="60"/>
      <c r="F146" s="60"/>
      <c r="G146" s="60"/>
      <c r="H146" s="60"/>
      <c r="I146" s="59"/>
      <c r="J146" s="20"/>
      <c r="K146" s="6"/>
      <c r="L146" s="6"/>
      <c r="M146" s="6"/>
      <c r="N146" s="6"/>
      <c r="O146" s="6"/>
      <c r="P146" s="6"/>
      <c r="Q146" s="6"/>
    </row>
    <row r="147" spans="1:17" ht="44.25" customHeight="1">
      <c r="A147" s="60" t="s">
        <v>146</v>
      </c>
      <c r="B147" s="60"/>
      <c r="C147" s="60"/>
      <c r="D147" s="60"/>
      <c r="E147" s="60"/>
      <c r="F147" s="60"/>
      <c r="G147" s="60"/>
      <c r="H147" s="60"/>
      <c r="I147" s="59"/>
      <c r="J147" s="20"/>
      <c r="K147" s="6"/>
      <c r="L147" s="6"/>
      <c r="M147" s="6"/>
      <c r="N147" s="6"/>
      <c r="O147" s="6"/>
      <c r="P147" s="6"/>
      <c r="Q147" s="6"/>
    </row>
    <row r="148" spans="1:17" ht="24">
      <c r="A148" s="60" t="s">
        <v>148</v>
      </c>
      <c r="B148" s="60"/>
      <c r="C148" s="60"/>
      <c r="D148" s="60"/>
      <c r="E148" s="60"/>
      <c r="F148" s="60" t="s">
        <v>130</v>
      </c>
      <c r="G148" s="60"/>
      <c r="H148" s="60"/>
      <c r="I148" s="59"/>
      <c r="J148" s="20"/>
      <c r="K148" s="6"/>
      <c r="L148" s="6"/>
      <c r="M148" s="6"/>
      <c r="N148" s="6"/>
      <c r="O148" s="6"/>
      <c r="P148" s="6"/>
      <c r="Q148" s="6"/>
    </row>
    <row r="149" spans="1:9" ht="24">
      <c r="A149" s="60"/>
      <c r="B149" s="60"/>
      <c r="C149" s="60"/>
      <c r="D149" s="60"/>
      <c r="E149" s="60"/>
      <c r="F149" s="60"/>
      <c r="G149" s="60"/>
      <c r="H149" s="60"/>
      <c r="I149" s="105"/>
    </row>
    <row r="150" spans="1:9" ht="24">
      <c r="A150" s="60"/>
      <c r="B150" s="60"/>
      <c r="C150" s="60"/>
      <c r="D150" s="60"/>
      <c r="E150" s="60"/>
      <c r="F150" s="60"/>
      <c r="G150" s="60"/>
      <c r="H150" s="60"/>
      <c r="I150" s="105"/>
    </row>
    <row r="151" spans="1:9" ht="24">
      <c r="A151" s="102" t="s">
        <v>55</v>
      </c>
      <c r="B151" s="102"/>
      <c r="C151" s="102"/>
      <c r="D151" s="60"/>
      <c r="E151" s="60"/>
      <c r="F151" s="60"/>
      <c r="G151" s="60"/>
      <c r="H151" s="60"/>
      <c r="I151" s="105"/>
    </row>
    <row r="152" spans="1:9" ht="24">
      <c r="A152" s="60" t="s">
        <v>56</v>
      </c>
      <c r="B152" s="60"/>
      <c r="C152" s="60"/>
      <c r="D152" s="60"/>
      <c r="E152" s="60"/>
      <c r="F152" s="60"/>
      <c r="G152" s="60"/>
      <c r="H152" s="60"/>
      <c r="I152" s="105"/>
    </row>
    <row r="153" spans="1:9" ht="24">
      <c r="A153" s="102"/>
      <c r="B153" s="102"/>
      <c r="C153" s="102"/>
      <c r="D153" s="60"/>
      <c r="E153" s="60"/>
      <c r="F153" s="60"/>
      <c r="G153" s="60"/>
      <c r="H153" s="60"/>
      <c r="I153" s="105"/>
    </row>
    <row r="154" spans="1:9" ht="24">
      <c r="A154" s="60"/>
      <c r="B154" s="106" t="s">
        <v>123</v>
      </c>
      <c r="C154" s="107"/>
      <c r="D154" s="107" t="s">
        <v>53</v>
      </c>
      <c r="E154" s="107"/>
      <c r="F154" s="106"/>
      <c r="G154" s="106" t="s">
        <v>124</v>
      </c>
      <c r="H154" s="60"/>
      <c r="I154" s="105"/>
    </row>
    <row r="155" spans="1:9" ht="71.25" customHeight="1">
      <c r="A155" s="106"/>
      <c r="B155" s="106" t="s">
        <v>149</v>
      </c>
      <c r="C155" s="107"/>
      <c r="D155" s="107" t="s">
        <v>53</v>
      </c>
      <c r="E155" s="107"/>
      <c r="F155" s="106"/>
      <c r="G155" s="106" t="s">
        <v>150</v>
      </c>
      <c r="H155" s="60"/>
      <c r="I155" s="105"/>
    </row>
    <row r="156" spans="3:6" ht="12.75">
      <c r="C156" s="4"/>
      <c r="F156"/>
    </row>
    <row r="157" spans="1:7" ht="20.25">
      <c r="A157" s="6"/>
      <c r="B157" s="6"/>
      <c r="C157" s="6"/>
      <c r="D157" s="20"/>
      <c r="E157" s="20"/>
      <c r="F157" s="20"/>
      <c r="G157" s="6"/>
    </row>
    <row r="161" spans="2:8" ht="20.25">
      <c r="B161" s="23"/>
      <c r="C161" s="23"/>
      <c r="D161" s="24"/>
      <c r="E161" s="24"/>
      <c r="F161" s="24"/>
      <c r="G161" s="23"/>
      <c r="H161" s="23"/>
    </row>
    <row r="167" ht="20.25">
      <c r="H167" s="23"/>
    </row>
  </sheetData>
  <sheetProtection/>
  <mergeCells count="8">
    <mergeCell ref="A63:I63"/>
    <mergeCell ref="A61:I61"/>
    <mergeCell ref="A62:I62"/>
    <mergeCell ref="A20:E20"/>
    <mergeCell ref="A23:E23"/>
    <mergeCell ref="A24:E24"/>
    <mergeCell ref="C26:E26"/>
    <mergeCell ref="A21:E21"/>
  </mergeCells>
  <printOptions/>
  <pageMargins left="0.7086614173228347" right="0.1968503937007874" top="0.1968503937007874" bottom="0.1968503937007874" header="0.31496062992125984" footer="0.31496062992125984"/>
  <pageSetup fitToHeight="5" fitToWidth="5" horizontalDpi="600" verticalDpi="600" orientation="portrait" paperSize="9" scale="44" r:id="rId1"/>
  <rowBreaks count="1" manualBreakCount="1">
    <brk id="69" max="8" man="1"/>
  </rowBreaks>
  <ignoredErrors>
    <ignoredError sqref="D1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Шершень</cp:lastModifiedBy>
  <cp:lastPrinted>2019-05-13T06:33:38Z</cp:lastPrinted>
  <dcterms:created xsi:type="dcterms:W3CDTF">2016-09-28T05:59:19Z</dcterms:created>
  <dcterms:modified xsi:type="dcterms:W3CDTF">2021-02-03T11:18:57Z</dcterms:modified>
  <cp:category/>
  <cp:version/>
  <cp:contentType/>
  <cp:contentStatus/>
</cp:coreProperties>
</file>